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75" windowWidth="15600" windowHeight="7935" tabRatio="745"/>
  </bookViews>
  <sheets>
    <sheet name="Introduction" sheetId="4" r:id="rId1"/>
    <sheet name="Instructions" sheetId="6" r:id="rId2"/>
    <sheet name="Audit Tool" sheetId="1" r:id="rId3"/>
    <sheet name="Recommendations" sheetId="2" r:id="rId4"/>
    <sheet name="Sheet3" sheetId="3" state="hidden" r:id="rId5"/>
    <sheet name="Definitions" sheetId="5" r:id="rId6"/>
  </sheets>
  <externalReferences>
    <externalReference r:id="rId7"/>
  </externalReferences>
  <definedNames>
    <definedName name="Answer1" localSheetId="1">[1]Sheet2!$A$2:$A$3</definedName>
    <definedName name="Answer1">Sheet3!$A$2:$A$3</definedName>
    <definedName name="Answer10">Sheet3!$O$2:$O$5</definedName>
    <definedName name="Answer11">Sheet3!$G$8:$G$11</definedName>
    <definedName name="Answer12">Sheet3!$I$8:$I$12</definedName>
    <definedName name="Answer13">Sheet3!$K$8:$K$11</definedName>
    <definedName name="Answer2" localSheetId="1">[1]Sheet2!$A$8:$A$10</definedName>
    <definedName name="Answer2">Sheet3!$C$2:$C$4</definedName>
    <definedName name="Answer3" localSheetId="1">[1]Sheet2!$E$2:$E$4</definedName>
    <definedName name="Answer3">Sheet3!$E$2:$E$9</definedName>
    <definedName name="Answer4" localSheetId="1">[1]Sheet2!$G$2:$G$4</definedName>
    <definedName name="Answer4">Sheet3!$G$2:$G$5</definedName>
    <definedName name="Answer5" localSheetId="1">[1]Sheet2!$J$2:$J$5</definedName>
    <definedName name="Answer5">Sheet3!$I$2:$I$4</definedName>
    <definedName name="Answer6" localSheetId="1">[1]Sheet2!$A$14:$A$15</definedName>
    <definedName name="Answer6">Sheet3!$K$2:$K$5</definedName>
    <definedName name="Answer7">Sheet3!$M$2:$M$4</definedName>
    <definedName name="Answer8">Sheet3!$A$8:$A$9</definedName>
    <definedName name="Answer9">Sheet3!$C$8:$C$9</definedName>
    <definedName name="Asnwer10">#REF!</definedName>
  </definedNames>
  <calcPr calcId="124519"/>
</workbook>
</file>

<file path=xl/calcChain.xml><?xml version="1.0" encoding="utf-8"?>
<calcChain xmlns="http://schemas.openxmlformats.org/spreadsheetml/2006/main">
  <c r="F26" i="1"/>
  <c r="G26"/>
  <c r="H26"/>
  <c r="I26"/>
  <c r="J26"/>
  <c r="K26"/>
  <c r="L26"/>
  <c r="M26"/>
  <c r="N26"/>
  <c r="F24"/>
  <c r="G24"/>
  <c r="H24"/>
  <c r="I24"/>
  <c r="J24"/>
  <c r="K24"/>
  <c r="L24"/>
  <c r="M24"/>
  <c r="N24"/>
  <c r="E26"/>
  <c r="E24"/>
  <c r="F22"/>
  <c r="G22"/>
  <c r="H22"/>
  <c r="I22"/>
  <c r="J22"/>
  <c r="K22"/>
  <c r="L22"/>
  <c r="M22"/>
  <c r="N22"/>
  <c r="E22"/>
  <c r="Z131"/>
  <c r="Y131"/>
  <c r="V131"/>
  <c r="U131"/>
  <c r="AA131" s="1"/>
  <c r="R131"/>
  <c r="P131"/>
  <c r="W131" s="1"/>
  <c r="Z130"/>
  <c r="Y130"/>
  <c r="V130"/>
  <c r="U130"/>
  <c r="R130"/>
  <c r="P130"/>
  <c r="W130" s="1"/>
  <c r="Z129"/>
  <c r="Y129"/>
  <c r="U129" s="1"/>
  <c r="V129"/>
  <c r="R129"/>
  <c r="P129"/>
  <c r="N27"/>
  <c r="N28"/>
  <c r="N29"/>
  <c r="N30"/>
  <c r="N31"/>
  <c r="N32"/>
  <c r="N33"/>
  <c r="N34"/>
  <c r="N35"/>
  <c r="N36"/>
  <c r="N37"/>
  <c r="N38"/>
  <c r="N39"/>
  <c r="N40"/>
  <c r="N41"/>
  <c r="N46"/>
  <c r="N47" s="1"/>
  <c r="N49"/>
  <c r="N52" s="1"/>
  <c r="N65"/>
  <c r="N66" s="1"/>
  <c r="N70"/>
  <c r="N71"/>
  <c r="N74"/>
  <c r="N79"/>
  <c r="N80"/>
  <c r="N82"/>
  <c r="N83"/>
  <c r="N84" s="1"/>
  <c r="N86"/>
  <c r="N87"/>
  <c r="N88"/>
  <c r="N89"/>
  <c r="N90"/>
  <c r="N91"/>
  <c r="N92"/>
  <c r="N93"/>
  <c r="N94"/>
  <c r="N95"/>
  <c r="N96"/>
  <c r="N97"/>
  <c r="N98"/>
  <c r="N100"/>
  <c r="N102"/>
  <c r="N103"/>
  <c r="N105" s="1"/>
  <c r="N106"/>
  <c r="N107" s="1"/>
  <c r="R126"/>
  <c r="P126"/>
  <c r="Z160"/>
  <c r="Y160"/>
  <c r="V160"/>
  <c r="R160"/>
  <c r="P160"/>
  <c r="Z158"/>
  <c r="Y158"/>
  <c r="V158"/>
  <c r="R158"/>
  <c r="P158"/>
  <c r="Z156"/>
  <c r="Y156"/>
  <c r="V156"/>
  <c r="R156"/>
  <c r="P156"/>
  <c r="Z155"/>
  <c r="Y155"/>
  <c r="V155"/>
  <c r="R155"/>
  <c r="P155"/>
  <c r="Z154"/>
  <c r="Y154"/>
  <c r="V154"/>
  <c r="R154"/>
  <c r="P154"/>
  <c r="Z153"/>
  <c r="Y153"/>
  <c r="V153"/>
  <c r="R153"/>
  <c r="P153"/>
  <c r="Z152"/>
  <c r="Y152"/>
  <c r="V152"/>
  <c r="R152"/>
  <c r="P152"/>
  <c r="Z151"/>
  <c r="Y151"/>
  <c r="V151"/>
  <c r="R151"/>
  <c r="P151"/>
  <c r="Z148"/>
  <c r="Y148"/>
  <c r="V148"/>
  <c r="R148"/>
  <c r="P148"/>
  <c r="Z146"/>
  <c r="Y146"/>
  <c r="V146"/>
  <c r="R146"/>
  <c r="P146"/>
  <c r="Z145"/>
  <c r="Y145"/>
  <c r="V145"/>
  <c r="R145"/>
  <c r="P145"/>
  <c r="Z140"/>
  <c r="Y140"/>
  <c r="V140"/>
  <c r="R140"/>
  <c r="P140"/>
  <c r="Z138"/>
  <c r="Y138"/>
  <c r="V138"/>
  <c r="R138"/>
  <c r="P138"/>
  <c r="Z137"/>
  <c r="Y137"/>
  <c r="V137"/>
  <c r="R137"/>
  <c r="P137"/>
  <c r="Z136"/>
  <c r="Y136"/>
  <c r="V136"/>
  <c r="R136"/>
  <c r="P136"/>
  <c r="Z135"/>
  <c r="Y135"/>
  <c r="V135"/>
  <c r="R135"/>
  <c r="P135"/>
  <c r="Z134"/>
  <c r="Y134"/>
  <c r="V134"/>
  <c r="R134"/>
  <c r="P134"/>
  <c r="Z132"/>
  <c r="Y132"/>
  <c r="V132"/>
  <c r="R132"/>
  <c r="P132"/>
  <c r="Z128"/>
  <c r="Y128"/>
  <c r="V128"/>
  <c r="R128"/>
  <c r="P128"/>
  <c r="Z126"/>
  <c r="Y126"/>
  <c r="V126"/>
  <c r="Z125"/>
  <c r="Y125"/>
  <c r="V125"/>
  <c r="R125"/>
  <c r="P125"/>
  <c r="Z124"/>
  <c r="Y124"/>
  <c r="V124"/>
  <c r="R124"/>
  <c r="P124"/>
  <c r="Z122"/>
  <c r="Y122"/>
  <c r="V122"/>
  <c r="R122"/>
  <c r="P122"/>
  <c r="Z120"/>
  <c r="Y120"/>
  <c r="V120"/>
  <c r="R120"/>
  <c r="P120"/>
  <c r="Z119"/>
  <c r="Y119"/>
  <c r="V119"/>
  <c r="R119"/>
  <c r="P119"/>
  <c r="Z117"/>
  <c r="Y117"/>
  <c r="V117"/>
  <c r="R117"/>
  <c r="P117"/>
  <c r="Z116"/>
  <c r="Y116"/>
  <c r="V116"/>
  <c r="R116"/>
  <c r="P116"/>
  <c r="Z115"/>
  <c r="Y115"/>
  <c r="V115"/>
  <c r="R115"/>
  <c r="P115"/>
  <c r="Z69"/>
  <c r="Y69"/>
  <c r="V69"/>
  <c r="R69"/>
  <c r="P69"/>
  <c r="Z45"/>
  <c r="Y45"/>
  <c r="V45"/>
  <c r="R45"/>
  <c r="P45"/>
  <c r="Z16"/>
  <c r="Y16"/>
  <c r="V16"/>
  <c r="R16"/>
  <c r="P16"/>
  <c r="E106"/>
  <c r="E64"/>
  <c r="Z19"/>
  <c r="Y19"/>
  <c r="V19"/>
  <c r="R19"/>
  <c r="P19"/>
  <c r="F21"/>
  <c r="G21"/>
  <c r="H21"/>
  <c r="I21"/>
  <c r="J21"/>
  <c r="K21"/>
  <c r="L21"/>
  <c r="M21"/>
  <c r="N21"/>
  <c r="E21"/>
  <c r="E23"/>
  <c r="F23"/>
  <c r="G23"/>
  <c r="H23"/>
  <c r="I23"/>
  <c r="J23"/>
  <c r="K23"/>
  <c r="L23"/>
  <c r="M23"/>
  <c r="N23"/>
  <c r="F25"/>
  <c r="G25"/>
  <c r="H25"/>
  <c r="I25"/>
  <c r="J25"/>
  <c r="K25"/>
  <c r="L25"/>
  <c r="M25"/>
  <c r="N25"/>
  <c r="E25"/>
  <c r="F27"/>
  <c r="G27"/>
  <c r="H27"/>
  <c r="I27"/>
  <c r="J27"/>
  <c r="K27"/>
  <c r="L27"/>
  <c r="M27"/>
  <c r="F28"/>
  <c r="G28"/>
  <c r="H28"/>
  <c r="I28"/>
  <c r="J28"/>
  <c r="K28"/>
  <c r="L28"/>
  <c r="M28"/>
  <c r="F29"/>
  <c r="G29"/>
  <c r="H29"/>
  <c r="I29"/>
  <c r="J29"/>
  <c r="K29"/>
  <c r="L29"/>
  <c r="M29"/>
  <c r="F30"/>
  <c r="G30"/>
  <c r="H30"/>
  <c r="I30"/>
  <c r="J30"/>
  <c r="K30"/>
  <c r="L30"/>
  <c r="M30"/>
  <c r="F31"/>
  <c r="G31"/>
  <c r="H31"/>
  <c r="I31"/>
  <c r="J31"/>
  <c r="K31"/>
  <c r="L31"/>
  <c r="M31"/>
  <c r="F32"/>
  <c r="G32"/>
  <c r="H32"/>
  <c r="I32"/>
  <c r="J32"/>
  <c r="K32"/>
  <c r="L32"/>
  <c r="M32"/>
  <c r="F33"/>
  <c r="G33"/>
  <c r="H33"/>
  <c r="I33"/>
  <c r="J33"/>
  <c r="K33"/>
  <c r="L33"/>
  <c r="M33"/>
  <c r="F34"/>
  <c r="G34"/>
  <c r="H34"/>
  <c r="I34"/>
  <c r="J34"/>
  <c r="K34"/>
  <c r="L34"/>
  <c r="M34"/>
  <c r="F35"/>
  <c r="G35"/>
  <c r="H35"/>
  <c r="I35"/>
  <c r="J35"/>
  <c r="K35"/>
  <c r="L35"/>
  <c r="M35"/>
  <c r="F36"/>
  <c r="G36"/>
  <c r="H36"/>
  <c r="I36"/>
  <c r="J36"/>
  <c r="K36"/>
  <c r="L36"/>
  <c r="M36"/>
  <c r="F37"/>
  <c r="G37"/>
  <c r="H37"/>
  <c r="I37"/>
  <c r="J37"/>
  <c r="K37"/>
  <c r="L37"/>
  <c r="M37"/>
  <c r="F38"/>
  <c r="G38"/>
  <c r="H38"/>
  <c r="I38"/>
  <c r="J38"/>
  <c r="K38"/>
  <c r="L38"/>
  <c r="M38"/>
  <c r="F39"/>
  <c r="G39"/>
  <c r="H39"/>
  <c r="I39"/>
  <c r="J39"/>
  <c r="K39"/>
  <c r="L39"/>
  <c r="M39"/>
  <c r="E38"/>
  <c r="E39"/>
  <c r="E37"/>
  <c r="E36"/>
  <c r="E35"/>
  <c r="E34"/>
  <c r="E33"/>
  <c r="E32"/>
  <c r="E31"/>
  <c r="E30"/>
  <c r="E29"/>
  <c r="E28"/>
  <c r="E27"/>
  <c r="F40"/>
  <c r="G40"/>
  <c r="H40"/>
  <c r="I40"/>
  <c r="J40"/>
  <c r="K40"/>
  <c r="L40"/>
  <c r="M40"/>
  <c r="E40"/>
  <c r="F41"/>
  <c r="G41"/>
  <c r="H41"/>
  <c r="I41"/>
  <c r="J41"/>
  <c r="K41"/>
  <c r="L41"/>
  <c r="M41"/>
  <c r="E41"/>
  <c r="F43"/>
  <c r="G43"/>
  <c r="H43"/>
  <c r="I43"/>
  <c r="J43"/>
  <c r="K43"/>
  <c r="L43"/>
  <c r="M43"/>
  <c r="N43"/>
  <c r="E43"/>
  <c r="T131" l="1"/>
  <c r="Q131" s="1"/>
  <c r="AA130"/>
  <c r="Q130"/>
  <c r="T130"/>
  <c r="S130" s="1"/>
  <c r="S129"/>
  <c r="W129"/>
  <c r="AA129" s="1"/>
  <c r="Q129"/>
  <c r="T129"/>
  <c r="U155"/>
  <c r="W155" s="1"/>
  <c r="AA155" s="1"/>
  <c r="U132"/>
  <c r="W132" s="1"/>
  <c r="AA132" s="1"/>
  <c r="U146"/>
  <c r="U136"/>
  <c r="W136" s="1"/>
  <c r="AA136" s="1"/>
  <c r="U145"/>
  <c r="W145" s="1"/>
  <c r="U117"/>
  <c r="W117" s="1"/>
  <c r="U124"/>
  <c r="W124" s="1"/>
  <c r="U126"/>
  <c r="W126" s="1"/>
  <c r="AA126" s="1"/>
  <c r="U140"/>
  <c r="W140" s="1"/>
  <c r="AA140" s="1"/>
  <c r="Y28"/>
  <c r="R32"/>
  <c r="V36"/>
  <c r="Y38"/>
  <c r="P37"/>
  <c r="Z34"/>
  <c r="R33"/>
  <c r="Y31"/>
  <c r="R30"/>
  <c r="V29"/>
  <c r="U122"/>
  <c r="W122" s="1"/>
  <c r="U153"/>
  <c r="W153" s="1"/>
  <c r="AA153" s="1"/>
  <c r="U154"/>
  <c r="W154" s="1"/>
  <c r="T156"/>
  <c r="Q156" s="1"/>
  <c r="T126"/>
  <c r="Q126" s="1"/>
  <c r="V41"/>
  <c r="Y29"/>
  <c r="V33"/>
  <c r="R37"/>
  <c r="Y35"/>
  <c r="Z30"/>
  <c r="N104"/>
  <c r="P41"/>
  <c r="Z38"/>
  <c r="U38" s="1"/>
  <c r="Y37"/>
  <c r="Y34"/>
  <c r="U34" s="1"/>
  <c r="Z33"/>
  <c r="R29"/>
  <c r="T29" s="1"/>
  <c r="V40"/>
  <c r="V30"/>
  <c r="R34"/>
  <c r="U125"/>
  <c r="W125" s="1"/>
  <c r="U128"/>
  <c r="W128" s="1"/>
  <c r="AA128" s="1"/>
  <c r="U134"/>
  <c r="W134" s="1"/>
  <c r="U138"/>
  <c r="U152"/>
  <c r="W152" s="1"/>
  <c r="P34"/>
  <c r="Z37"/>
  <c r="R41"/>
  <c r="Z35"/>
  <c r="Z31"/>
  <c r="P33"/>
  <c r="V38"/>
  <c r="Z41"/>
  <c r="U69"/>
  <c r="W69" s="1"/>
  <c r="U148"/>
  <c r="W148" s="1"/>
  <c r="AA148" s="1"/>
  <c r="U156"/>
  <c r="W156" s="1"/>
  <c r="AA156" s="1"/>
  <c r="Y40"/>
  <c r="Y36"/>
  <c r="Y32"/>
  <c r="Z28"/>
  <c r="U19"/>
  <c r="W19" s="1"/>
  <c r="AA19" s="1"/>
  <c r="P29"/>
  <c r="Z29"/>
  <c r="Y30"/>
  <c r="V32"/>
  <c r="Y33"/>
  <c r="V34"/>
  <c r="R36"/>
  <c r="V37"/>
  <c r="R38"/>
  <c r="Y41"/>
  <c r="U115"/>
  <c r="W115" s="1"/>
  <c r="U119"/>
  <c r="W119" s="1"/>
  <c r="AA119" s="1"/>
  <c r="U120"/>
  <c r="W120" s="1"/>
  <c r="AA120" s="1"/>
  <c r="T136"/>
  <c r="Q136" s="1"/>
  <c r="T146"/>
  <c r="Q146" s="1"/>
  <c r="U160"/>
  <c r="W160" s="1"/>
  <c r="AA160" s="1"/>
  <c r="N108"/>
  <c r="N67"/>
  <c r="V28"/>
  <c r="V27"/>
  <c r="P28"/>
  <c r="P30"/>
  <c r="U45"/>
  <c r="W45" s="1"/>
  <c r="U116"/>
  <c r="W116" s="1"/>
  <c r="U137"/>
  <c r="W137" s="1"/>
  <c r="AA137" s="1"/>
  <c r="P38"/>
  <c r="N109"/>
  <c r="R27"/>
  <c r="Z27"/>
  <c r="V35"/>
  <c r="P27"/>
  <c r="Y27"/>
  <c r="R31"/>
  <c r="P32"/>
  <c r="Z32"/>
  <c r="R35"/>
  <c r="P36"/>
  <c r="Z36"/>
  <c r="R40"/>
  <c r="Z40"/>
  <c r="V31"/>
  <c r="R28"/>
  <c r="P31"/>
  <c r="P35"/>
  <c r="P40"/>
  <c r="N48"/>
  <c r="N61"/>
  <c r="N57"/>
  <c r="N53"/>
  <c r="N58"/>
  <c r="N54"/>
  <c r="N50"/>
  <c r="N59"/>
  <c r="N55"/>
  <c r="N51"/>
  <c r="N60"/>
  <c r="N56"/>
  <c r="N81"/>
  <c r="N85"/>
  <c r="N101"/>
  <c r="U158"/>
  <c r="W158" s="1"/>
  <c r="U151"/>
  <c r="W151" s="1"/>
  <c r="T137"/>
  <c r="Q137" s="1"/>
  <c r="U135"/>
  <c r="T132"/>
  <c r="Q132" s="1"/>
  <c r="T19"/>
  <c r="S19" s="1"/>
  <c r="U16"/>
  <c r="W16" s="1"/>
  <c r="AA16" s="1"/>
  <c r="T160"/>
  <c r="Q160" s="1"/>
  <c r="T158"/>
  <c r="Q158" s="1"/>
  <c r="T155"/>
  <c r="Q155" s="1"/>
  <c r="T154"/>
  <c r="T153"/>
  <c r="Q153" s="1"/>
  <c r="T152"/>
  <c r="T151"/>
  <c r="T148"/>
  <c r="Q148" s="1"/>
  <c r="T145"/>
  <c r="T140"/>
  <c r="Q140" s="1"/>
  <c r="T138"/>
  <c r="Q138" s="1"/>
  <c r="T135"/>
  <c r="Q135" s="1"/>
  <c r="T134"/>
  <c r="T128"/>
  <c r="Q128" s="1"/>
  <c r="T125"/>
  <c r="Q125" s="1"/>
  <c r="T124"/>
  <c r="Q124" s="1"/>
  <c r="T122"/>
  <c r="Q122" s="1"/>
  <c r="T120"/>
  <c r="Q120" s="1"/>
  <c r="T119"/>
  <c r="Q119" s="1"/>
  <c r="T117"/>
  <c r="Q117" s="1"/>
  <c r="T116"/>
  <c r="T115"/>
  <c r="Q115" s="1"/>
  <c r="T69"/>
  <c r="S69" s="1"/>
  <c r="T45"/>
  <c r="Q45" s="1"/>
  <c r="T33"/>
  <c r="Q33" s="1"/>
  <c r="T16"/>
  <c r="S16" s="1"/>
  <c r="E79"/>
  <c r="E83"/>
  <c r="E98"/>
  <c r="S131" l="1"/>
  <c r="S160"/>
  <c r="Q19"/>
  <c r="S128"/>
  <c r="T30"/>
  <c r="Q30" s="1"/>
  <c r="U32"/>
  <c r="W32" s="1"/>
  <c r="U37"/>
  <c r="W37" s="1"/>
  <c r="AA37" s="1"/>
  <c r="T28"/>
  <c r="Q28" s="1"/>
  <c r="T38"/>
  <c r="S38" s="1"/>
  <c r="U30"/>
  <c r="U28"/>
  <c r="W28" s="1"/>
  <c r="AA28" s="1"/>
  <c r="T34"/>
  <c r="Q34" s="1"/>
  <c r="T37"/>
  <c r="Q37" s="1"/>
  <c r="W146"/>
  <c r="AA146" s="1"/>
  <c r="S155"/>
  <c r="U40"/>
  <c r="W40" s="1"/>
  <c r="AA40" s="1"/>
  <c r="T27"/>
  <c r="Q27" s="1"/>
  <c r="S156"/>
  <c r="T31"/>
  <c r="Q31" s="1"/>
  <c r="AA122"/>
  <c r="W30"/>
  <c r="AA30" s="1"/>
  <c r="T41"/>
  <c r="S41" s="1"/>
  <c r="S126"/>
  <c r="S158"/>
  <c r="U36"/>
  <c r="W36" s="1"/>
  <c r="T32"/>
  <c r="S32" s="1"/>
  <c r="U29"/>
  <c r="W29" s="1"/>
  <c r="S132"/>
  <c r="U33"/>
  <c r="W33" s="1"/>
  <c r="AA33" s="1"/>
  <c r="U31"/>
  <c r="W31" s="1"/>
  <c r="AA31" s="1"/>
  <c r="Q29"/>
  <c r="S29"/>
  <c r="Q41"/>
  <c r="S45"/>
  <c r="AA117"/>
  <c r="W138"/>
  <c r="AA138" s="1"/>
  <c r="S119"/>
  <c r="S122"/>
  <c r="S125"/>
  <c r="S146"/>
  <c r="U41"/>
  <c r="W41" s="1"/>
  <c r="U35"/>
  <c r="W35" s="1"/>
  <c r="T40"/>
  <c r="Q40" s="1"/>
  <c r="W38"/>
  <c r="W34"/>
  <c r="AA34" s="1"/>
  <c r="T35"/>
  <c r="S35" s="1"/>
  <c r="AA69"/>
  <c r="AA115"/>
  <c r="AA125"/>
  <c r="Q16"/>
  <c r="S117"/>
  <c r="AA124"/>
  <c r="W135"/>
  <c r="AA135" s="1"/>
  <c r="S136"/>
  <c r="AA158"/>
  <c r="T36"/>
  <c r="S36" s="1"/>
  <c r="S33"/>
  <c r="U27"/>
  <c r="W27" s="1"/>
  <c r="S153"/>
  <c r="S148"/>
  <c r="S140"/>
  <c r="S138"/>
  <c r="S137"/>
  <c r="S135"/>
  <c r="S124"/>
  <c r="S120"/>
  <c r="S115"/>
  <c r="Q69"/>
  <c r="AA45"/>
  <c r="S31"/>
  <c r="S154"/>
  <c r="Q154"/>
  <c r="AA154" s="1"/>
  <c r="S152"/>
  <c r="Q152"/>
  <c r="AA152" s="1"/>
  <c r="S151"/>
  <c r="Q151"/>
  <c r="AA151" s="1"/>
  <c r="S145"/>
  <c r="Q145"/>
  <c r="AA145" s="1"/>
  <c r="S134"/>
  <c r="Q134"/>
  <c r="AA134" s="1"/>
  <c r="S116"/>
  <c r="Q116"/>
  <c r="AA116" s="1"/>
  <c r="Q36"/>
  <c r="F70"/>
  <c r="G70"/>
  <c r="H70"/>
  <c r="I70"/>
  <c r="J70"/>
  <c r="K70"/>
  <c r="L70"/>
  <c r="M70"/>
  <c r="E70"/>
  <c r="F71"/>
  <c r="F72" s="1"/>
  <c r="G71"/>
  <c r="G72" s="1"/>
  <c r="H71"/>
  <c r="H72" s="1"/>
  <c r="I71"/>
  <c r="I72" s="1"/>
  <c r="J71"/>
  <c r="J72" s="1"/>
  <c r="K71"/>
  <c r="K72" s="1"/>
  <c r="L71"/>
  <c r="L72" s="1"/>
  <c r="M71"/>
  <c r="M72" s="1"/>
  <c r="N72"/>
  <c r="E71"/>
  <c r="E74"/>
  <c r="F74"/>
  <c r="F77" s="1"/>
  <c r="G74"/>
  <c r="G75" s="1"/>
  <c r="H74"/>
  <c r="H75" s="1"/>
  <c r="I74"/>
  <c r="I75" s="1"/>
  <c r="J74"/>
  <c r="J75" s="1"/>
  <c r="K74"/>
  <c r="K75" s="1"/>
  <c r="L74"/>
  <c r="L75" s="1"/>
  <c r="M74"/>
  <c r="M75" s="1"/>
  <c r="N75"/>
  <c r="F79"/>
  <c r="G79"/>
  <c r="H79"/>
  <c r="I79"/>
  <c r="J79"/>
  <c r="K79"/>
  <c r="L79"/>
  <c r="M79"/>
  <c r="E80"/>
  <c r="F80"/>
  <c r="F81" s="1"/>
  <c r="G80"/>
  <c r="G81" s="1"/>
  <c r="H80"/>
  <c r="H81" s="1"/>
  <c r="I80"/>
  <c r="I81" s="1"/>
  <c r="J80"/>
  <c r="J81" s="1"/>
  <c r="K80"/>
  <c r="K81" s="1"/>
  <c r="L80"/>
  <c r="L81" s="1"/>
  <c r="M80"/>
  <c r="M81" s="1"/>
  <c r="F82"/>
  <c r="G82"/>
  <c r="H82"/>
  <c r="I82"/>
  <c r="J82"/>
  <c r="K82"/>
  <c r="L82"/>
  <c r="M82"/>
  <c r="E82"/>
  <c r="E84"/>
  <c r="F83"/>
  <c r="F84" s="1"/>
  <c r="F85" s="1"/>
  <c r="G83"/>
  <c r="G84" s="1"/>
  <c r="G85" s="1"/>
  <c r="H83"/>
  <c r="H84" s="1"/>
  <c r="H85" s="1"/>
  <c r="I83"/>
  <c r="I84" s="1"/>
  <c r="I85" s="1"/>
  <c r="J83"/>
  <c r="J84" s="1"/>
  <c r="J85" s="1"/>
  <c r="K83"/>
  <c r="K84" s="1"/>
  <c r="K85" s="1"/>
  <c r="L83"/>
  <c r="L84" s="1"/>
  <c r="L85" s="1"/>
  <c r="M83"/>
  <c r="M84" s="1"/>
  <c r="M85" s="1"/>
  <c r="F86"/>
  <c r="G86"/>
  <c r="H86"/>
  <c r="I86"/>
  <c r="J86"/>
  <c r="K86"/>
  <c r="L86"/>
  <c r="M86"/>
  <c r="F87"/>
  <c r="G87"/>
  <c r="H87"/>
  <c r="I87"/>
  <c r="J87"/>
  <c r="K87"/>
  <c r="L87"/>
  <c r="M87"/>
  <c r="F88"/>
  <c r="G88"/>
  <c r="H88"/>
  <c r="I88"/>
  <c r="J88"/>
  <c r="K88"/>
  <c r="L88"/>
  <c r="M88"/>
  <c r="F89"/>
  <c r="G89"/>
  <c r="H89"/>
  <c r="I89"/>
  <c r="J89"/>
  <c r="K89"/>
  <c r="L89"/>
  <c r="M89"/>
  <c r="F90"/>
  <c r="G90"/>
  <c r="H90"/>
  <c r="I90"/>
  <c r="J90"/>
  <c r="K90"/>
  <c r="L90"/>
  <c r="M90"/>
  <c r="F91"/>
  <c r="G91"/>
  <c r="H91"/>
  <c r="I91"/>
  <c r="J91"/>
  <c r="K91"/>
  <c r="L91"/>
  <c r="M91"/>
  <c r="F92"/>
  <c r="G92"/>
  <c r="H92"/>
  <c r="I92"/>
  <c r="J92"/>
  <c r="K92"/>
  <c r="L92"/>
  <c r="M92"/>
  <c r="F93"/>
  <c r="G93"/>
  <c r="H93"/>
  <c r="I93"/>
  <c r="J93"/>
  <c r="K93"/>
  <c r="L93"/>
  <c r="M93"/>
  <c r="F94"/>
  <c r="G94"/>
  <c r="H94"/>
  <c r="I94"/>
  <c r="J94"/>
  <c r="K94"/>
  <c r="L94"/>
  <c r="M94"/>
  <c r="F95"/>
  <c r="G95"/>
  <c r="H95"/>
  <c r="I95"/>
  <c r="J95"/>
  <c r="K95"/>
  <c r="L95"/>
  <c r="M95"/>
  <c r="F96"/>
  <c r="G96"/>
  <c r="H96"/>
  <c r="I96"/>
  <c r="J96"/>
  <c r="K96"/>
  <c r="L96"/>
  <c r="M96"/>
  <c r="F97"/>
  <c r="G97"/>
  <c r="H97"/>
  <c r="I97"/>
  <c r="J97"/>
  <c r="K97"/>
  <c r="L97"/>
  <c r="M97"/>
  <c r="F98"/>
  <c r="G98"/>
  <c r="H98"/>
  <c r="I98"/>
  <c r="J98"/>
  <c r="K98"/>
  <c r="L98"/>
  <c r="M98"/>
  <c r="F99"/>
  <c r="G99"/>
  <c r="H99"/>
  <c r="I99"/>
  <c r="J99"/>
  <c r="K99"/>
  <c r="L99"/>
  <c r="M99"/>
  <c r="N99"/>
  <c r="E99"/>
  <c r="E97"/>
  <c r="E96"/>
  <c r="E95"/>
  <c r="E94"/>
  <c r="E93"/>
  <c r="E92"/>
  <c r="E91"/>
  <c r="E90"/>
  <c r="E89"/>
  <c r="E88"/>
  <c r="E87"/>
  <c r="F100"/>
  <c r="F101" s="1"/>
  <c r="G100"/>
  <c r="G101" s="1"/>
  <c r="H100"/>
  <c r="H101" s="1"/>
  <c r="I100"/>
  <c r="I101" s="1"/>
  <c r="J100"/>
  <c r="J101" s="1"/>
  <c r="K100"/>
  <c r="K101" s="1"/>
  <c r="L100"/>
  <c r="L101" s="1"/>
  <c r="M100"/>
  <c r="M101" s="1"/>
  <c r="E100"/>
  <c r="F102"/>
  <c r="G102"/>
  <c r="H102"/>
  <c r="I102"/>
  <c r="J102"/>
  <c r="K102"/>
  <c r="L102"/>
  <c r="M102"/>
  <c r="E102"/>
  <c r="F103"/>
  <c r="F104" s="1"/>
  <c r="G103"/>
  <c r="G104" s="1"/>
  <c r="H103"/>
  <c r="H104" s="1"/>
  <c r="I103"/>
  <c r="I105" s="1"/>
  <c r="J103"/>
  <c r="J104" s="1"/>
  <c r="K103"/>
  <c r="K104" s="1"/>
  <c r="L103"/>
  <c r="L105" s="1"/>
  <c r="M103"/>
  <c r="M105" s="1"/>
  <c r="E103"/>
  <c r="F106"/>
  <c r="G106"/>
  <c r="G109" s="1"/>
  <c r="H106"/>
  <c r="H108" s="1"/>
  <c r="I106"/>
  <c r="I108" s="1"/>
  <c r="J106"/>
  <c r="J107" s="1"/>
  <c r="K106"/>
  <c r="K109" s="1"/>
  <c r="L106"/>
  <c r="L107" s="1"/>
  <c r="M106"/>
  <c r="M109" s="1"/>
  <c r="E109"/>
  <c r="F111"/>
  <c r="G111"/>
  <c r="H111"/>
  <c r="I111"/>
  <c r="J111"/>
  <c r="K111"/>
  <c r="L111"/>
  <c r="M111"/>
  <c r="N111"/>
  <c r="E111"/>
  <c r="E49"/>
  <c r="E46"/>
  <c r="F46"/>
  <c r="F47" s="1"/>
  <c r="F48" s="1"/>
  <c r="G46"/>
  <c r="G47" s="1"/>
  <c r="G48" s="1"/>
  <c r="H46"/>
  <c r="H47" s="1"/>
  <c r="H48" s="1"/>
  <c r="I46"/>
  <c r="I47" s="1"/>
  <c r="I48" s="1"/>
  <c r="J46"/>
  <c r="J47" s="1"/>
  <c r="J48" s="1"/>
  <c r="K46"/>
  <c r="K47" s="1"/>
  <c r="K48" s="1"/>
  <c r="L46"/>
  <c r="L47" s="1"/>
  <c r="L48" s="1"/>
  <c r="M46"/>
  <c r="M47" s="1"/>
  <c r="M48" s="1"/>
  <c r="F49"/>
  <c r="F53" s="1"/>
  <c r="G49"/>
  <c r="G51" s="1"/>
  <c r="H49"/>
  <c r="H51" s="1"/>
  <c r="I49"/>
  <c r="I52" s="1"/>
  <c r="J49"/>
  <c r="J52" s="1"/>
  <c r="K49"/>
  <c r="K50" s="1"/>
  <c r="L49"/>
  <c r="L51" s="1"/>
  <c r="M49"/>
  <c r="M52" s="1"/>
  <c r="F64"/>
  <c r="G64"/>
  <c r="H64"/>
  <c r="I64"/>
  <c r="J64"/>
  <c r="K64"/>
  <c r="L64"/>
  <c r="M64"/>
  <c r="N64"/>
  <c r="F65"/>
  <c r="F66" s="1"/>
  <c r="G65"/>
  <c r="G66" s="1"/>
  <c r="H65"/>
  <c r="H67" s="1"/>
  <c r="I65"/>
  <c r="I66" s="1"/>
  <c r="J65"/>
  <c r="J66" s="1"/>
  <c r="K65"/>
  <c r="K66" s="1"/>
  <c r="L65"/>
  <c r="L67" s="1"/>
  <c r="M65"/>
  <c r="M66" s="1"/>
  <c r="E65"/>
  <c r="S34" l="1"/>
  <c r="S30"/>
  <c r="S28"/>
  <c r="S27"/>
  <c r="Q38"/>
  <c r="S37"/>
  <c r="S40"/>
  <c r="AA29"/>
  <c r="Q32"/>
  <c r="AA32" s="1"/>
  <c r="AA38"/>
  <c r="AA41"/>
  <c r="P79"/>
  <c r="K77"/>
  <c r="Q35"/>
  <c r="G77"/>
  <c r="AA35"/>
  <c r="AA27"/>
  <c r="P98"/>
  <c r="AA36"/>
  <c r="R98"/>
  <c r="V79"/>
  <c r="E47"/>
  <c r="Z46"/>
  <c r="P46"/>
  <c r="V46"/>
  <c r="Y46"/>
  <c r="R46"/>
  <c r="F107"/>
  <c r="P106"/>
  <c r="R106"/>
  <c r="Y106"/>
  <c r="V106"/>
  <c r="Z106"/>
  <c r="P90"/>
  <c r="Y90"/>
  <c r="Z90"/>
  <c r="R90"/>
  <c r="V90"/>
  <c r="Y102"/>
  <c r="Z102"/>
  <c r="P102"/>
  <c r="V102"/>
  <c r="R102"/>
  <c r="Y89"/>
  <c r="R89"/>
  <c r="Z89"/>
  <c r="P89"/>
  <c r="V89"/>
  <c r="V97"/>
  <c r="Z97"/>
  <c r="Y97"/>
  <c r="P97"/>
  <c r="R97"/>
  <c r="E61"/>
  <c r="V49"/>
  <c r="P49"/>
  <c r="Z49"/>
  <c r="R49"/>
  <c r="Y49"/>
  <c r="V87"/>
  <c r="Y87"/>
  <c r="P87"/>
  <c r="Z87"/>
  <c r="R87"/>
  <c r="R91"/>
  <c r="Z91"/>
  <c r="Y91"/>
  <c r="P91"/>
  <c r="V91"/>
  <c r="Y95"/>
  <c r="P95"/>
  <c r="Z95"/>
  <c r="R95"/>
  <c r="V95"/>
  <c r="E85"/>
  <c r="V84"/>
  <c r="Y84"/>
  <c r="P84"/>
  <c r="Z84"/>
  <c r="R84"/>
  <c r="E72"/>
  <c r="V71"/>
  <c r="P71"/>
  <c r="R71"/>
  <c r="Z71"/>
  <c r="Y71"/>
  <c r="Z79"/>
  <c r="R83"/>
  <c r="L104"/>
  <c r="Y79"/>
  <c r="R79"/>
  <c r="V98"/>
  <c r="P83"/>
  <c r="V83"/>
  <c r="E101"/>
  <c r="V100"/>
  <c r="Y100"/>
  <c r="P100"/>
  <c r="Z100"/>
  <c r="R100"/>
  <c r="R94"/>
  <c r="Z94"/>
  <c r="P94"/>
  <c r="V94"/>
  <c r="Y94"/>
  <c r="R93"/>
  <c r="P93"/>
  <c r="V93"/>
  <c r="Y93"/>
  <c r="Z93"/>
  <c r="Z70"/>
  <c r="P70"/>
  <c r="V70"/>
  <c r="Y70"/>
  <c r="R70"/>
  <c r="E66"/>
  <c r="R65"/>
  <c r="Y65"/>
  <c r="V65"/>
  <c r="Z65"/>
  <c r="P65"/>
  <c r="E104"/>
  <c r="V103"/>
  <c r="P103"/>
  <c r="R103"/>
  <c r="Y103"/>
  <c r="Z103"/>
  <c r="Z88"/>
  <c r="P88"/>
  <c r="Y88"/>
  <c r="R88"/>
  <c r="V88"/>
  <c r="V92"/>
  <c r="Z92"/>
  <c r="Y92"/>
  <c r="P92"/>
  <c r="R92"/>
  <c r="Y96"/>
  <c r="P96"/>
  <c r="V96"/>
  <c r="Z96"/>
  <c r="R96"/>
  <c r="Y82"/>
  <c r="R82"/>
  <c r="Z82"/>
  <c r="P82"/>
  <c r="V82"/>
  <c r="E81"/>
  <c r="V80"/>
  <c r="Y80"/>
  <c r="Z80"/>
  <c r="P80"/>
  <c r="R80"/>
  <c r="E75"/>
  <c r="V74"/>
  <c r="Z74"/>
  <c r="E77"/>
  <c r="Y74"/>
  <c r="P74"/>
  <c r="R74"/>
  <c r="Y98"/>
  <c r="Z98"/>
  <c r="Y83"/>
  <c r="Z83"/>
  <c r="M54"/>
  <c r="J105"/>
  <c r="H107"/>
  <c r="L108"/>
  <c r="L53"/>
  <c r="G107"/>
  <c r="M108"/>
  <c r="I107"/>
  <c r="I109"/>
  <c r="M107"/>
  <c r="I50"/>
  <c r="L109"/>
  <c r="J77"/>
  <c r="M53"/>
  <c r="H109"/>
  <c r="K105"/>
  <c r="N77"/>
  <c r="F60"/>
  <c r="J54"/>
  <c r="F59"/>
  <c r="J55"/>
  <c r="I54"/>
  <c r="J53"/>
  <c r="F51"/>
  <c r="F50"/>
  <c r="H66"/>
  <c r="M77"/>
  <c r="I77"/>
  <c r="J51"/>
  <c r="L66"/>
  <c r="F61"/>
  <c r="F57"/>
  <c r="F52"/>
  <c r="J50"/>
  <c r="G105"/>
  <c r="F56"/>
  <c r="F62"/>
  <c r="F58"/>
  <c r="F55"/>
  <c r="F54"/>
  <c r="I53"/>
  <c r="M50"/>
  <c r="K107"/>
  <c r="H105"/>
  <c r="L77"/>
  <c r="H77"/>
  <c r="F75"/>
  <c r="F105"/>
  <c r="E105"/>
  <c r="E86"/>
  <c r="M104"/>
  <c r="I104"/>
  <c r="J108"/>
  <c r="J109"/>
  <c r="F109"/>
  <c r="K108"/>
  <c r="G108"/>
  <c r="F108"/>
  <c r="E108"/>
  <c r="E107"/>
  <c r="K62"/>
  <c r="K59"/>
  <c r="K57"/>
  <c r="G53"/>
  <c r="K52"/>
  <c r="L62"/>
  <c r="L61"/>
  <c r="L60"/>
  <c r="L59"/>
  <c r="L58"/>
  <c r="L57"/>
  <c r="L56"/>
  <c r="G56"/>
  <c r="K55"/>
  <c r="M67"/>
  <c r="I67"/>
  <c r="E60"/>
  <c r="N62"/>
  <c r="J62"/>
  <c r="J61"/>
  <c r="J60"/>
  <c r="J59"/>
  <c r="J58"/>
  <c r="J57"/>
  <c r="J56"/>
  <c r="M55"/>
  <c r="I55"/>
  <c r="L54"/>
  <c r="G54"/>
  <c r="K53"/>
  <c r="M51"/>
  <c r="I51"/>
  <c r="L50"/>
  <c r="G50"/>
  <c r="K67"/>
  <c r="G67"/>
  <c r="K61"/>
  <c r="K60"/>
  <c r="K58"/>
  <c r="K56"/>
  <c r="G62"/>
  <c r="G61"/>
  <c r="G60"/>
  <c r="G59"/>
  <c r="G58"/>
  <c r="G57"/>
  <c r="L52"/>
  <c r="G52"/>
  <c r="K51"/>
  <c r="M62"/>
  <c r="I62"/>
  <c r="M61"/>
  <c r="I61"/>
  <c r="M60"/>
  <c r="I60"/>
  <c r="M59"/>
  <c r="I59"/>
  <c r="M58"/>
  <c r="I58"/>
  <c r="M57"/>
  <c r="I57"/>
  <c r="M56"/>
  <c r="I56"/>
  <c r="L55"/>
  <c r="G55"/>
  <c r="K54"/>
  <c r="J67"/>
  <c r="F67"/>
  <c r="E51"/>
  <c r="E55"/>
  <c r="E59"/>
  <c r="E67"/>
  <c r="E50"/>
  <c r="E54"/>
  <c r="E58"/>
  <c r="E62"/>
  <c r="E53"/>
  <c r="E57"/>
  <c r="E52"/>
  <c r="E56"/>
  <c r="H60"/>
  <c r="H56"/>
  <c r="H52"/>
  <c r="H61"/>
  <c r="H57"/>
  <c r="H53"/>
  <c r="H62"/>
  <c r="H58"/>
  <c r="H54"/>
  <c r="H50"/>
  <c r="H59"/>
  <c r="H55"/>
  <c r="T79" l="1"/>
  <c r="Q79" s="1"/>
  <c r="U102"/>
  <c r="U90"/>
  <c r="U82"/>
  <c r="W82" s="1"/>
  <c r="AA82" s="1"/>
  <c r="T88"/>
  <c r="Q88" s="1"/>
  <c r="U84"/>
  <c r="W84" s="1"/>
  <c r="U79"/>
  <c r="W79" s="1"/>
  <c r="AA79" s="1"/>
  <c r="U95"/>
  <c r="W95" s="1"/>
  <c r="AA95" s="1"/>
  <c r="U46"/>
  <c r="W46" s="1"/>
  <c r="AA46" s="1"/>
  <c r="R109"/>
  <c r="U98"/>
  <c r="U93"/>
  <c r="U87"/>
  <c r="W87" s="1"/>
  <c r="W90"/>
  <c r="T106"/>
  <c r="Q106" s="1"/>
  <c r="V109"/>
  <c r="U92"/>
  <c r="W92" s="1"/>
  <c r="AA92" s="1"/>
  <c r="T98"/>
  <c r="Q98" s="1"/>
  <c r="V56"/>
  <c r="P56"/>
  <c r="Y56"/>
  <c r="Z56"/>
  <c r="R56"/>
  <c r="P67"/>
  <c r="Z67"/>
  <c r="Y67"/>
  <c r="R67"/>
  <c r="V67"/>
  <c r="P105"/>
  <c r="Z105"/>
  <c r="R105"/>
  <c r="Y105"/>
  <c r="V105"/>
  <c r="T80"/>
  <c r="Q80" s="1"/>
  <c r="Y81"/>
  <c r="Z81"/>
  <c r="P81"/>
  <c r="V81"/>
  <c r="R81"/>
  <c r="T70"/>
  <c r="Q70" s="1"/>
  <c r="W102"/>
  <c r="AA102" s="1"/>
  <c r="T102"/>
  <c r="Q102" s="1"/>
  <c r="V53"/>
  <c r="P53"/>
  <c r="Z53"/>
  <c r="Y53"/>
  <c r="R53"/>
  <c r="Z51"/>
  <c r="V51"/>
  <c r="P51"/>
  <c r="Y51"/>
  <c r="R51"/>
  <c r="R86"/>
  <c r="V86"/>
  <c r="P86"/>
  <c r="Y86"/>
  <c r="Z86"/>
  <c r="T83"/>
  <c r="S83" s="1"/>
  <c r="T84"/>
  <c r="Q84" s="1"/>
  <c r="T90"/>
  <c r="S90" s="1"/>
  <c r="E48"/>
  <c r="R47"/>
  <c r="V47"/>
  <c r="Z47"/>
  <c r="P47"/>
  <c r="Y47"/>
  <c r="P52"/>
  <c r="Y52"/>
  <c r="Z52"/>
  <c r="V52"/>
  <c r="R52"/>
  <c r="P58"/>
  <c r="Y58"/>
  <c r="V58"/>
  <c r="R58"/>
  <c r="Z58"/>
  <c r="V59"/>
  <c r="P59"/>
  <c r="Z59"/>
  <c r="R59"/>
  <c r="Y59"/>
  <c r="R107"/>
  <c r="P107"/>
  <c r="Y107"/>
  <c r="V107"/>
  <c r="Z107"/>
  <c r="T74"/>
  <c r="S74" s="1"/>
  <c r="T96"/>
  <c r="Q96" s="1"/>
  <c r="T93"/>
  <c r="Q93" s="1"/>
  <c r="T94"/>
  <c r="Q94" s="1"/>
  <c r="P101"/>
  <c r="Z101"/>
  <c r="Y101"/>
  <c r="V101"/>
  <c r="R101"/>
  <c r="T91"/>
  <c r="Q91" s="1"/>
  <c r="T97"/>
  <c r="Q97" s="1"/>
  <c r="T46"/>
  <c r="S46" s="1"/>
  <c r="U71"/>
  <c r="W71" s="1"/>
  <c r="AA71" s="1"/>
  <c r="P109"/>
  <c r="U83"/>
  <c r="W83" s="1"/>
  <c r="U100"/>
  <c r="T49"/>
  <c r="U89"/>
  <c r="Y109"/>
  <c r="Z60"/>
  <c r="R60"/>
  <c r="P60"/>
  <c r="Y60"/>
  <c r="V60"/>
  <c r="T92"/>
  <c r="Q92" s="1"/>
  <c r="T103"/>
  <c r="Q103" s="1"/>
  <c r="Y66"/>
  <c r="Z66"/>
  <c r="V66"/>
  <c r="R66"/>
  <c r="P66"/>
  <c r="Z50"/>
  <c r="P50"/>
  <c r="V50"/>
  <c r="Y50"/>
  <c r="R50"/>
  <c r="T65"/>
  <c r="Q65" s="1"/>
  <c r="T87"/>
  <c r="Q87" s="1"/>
  <c r="R61"/>
  <c r="P61"/>
  <c r="V61"/>
  <c r="Z61"/>
  <c r="Y61"/>
  <c r="V57"/>
  <c r="Z57"/>
  <c r="P57"/>
  <c r="Y57"/>
  <c r="R57"/>
  <c r="Y54"/>
  <c r="V54"/>
  <c r="P54"/>
  <c r="Z54"/>
  <c r="R54"/>
  <c r="Y55"/>
  <c r="V55"/>
  <c r="R55"/>
  <c r="Z55"/>
  <c r="P55"/>
  <c r="R108"/>
  <c r="Z108"/>
  <c r="P108"/>
  <c r="Y108"/>
  <c r="V108"/>
  <c r="T82"/>
  <c r="Q82" s="1"/>
  <c r="V104"/>
  <c r="Y104"/>
  <c r="R104"/>
  <c r="Z104"/>
  <c r="P104"/>
  <c r="W100"/>
  <c r="T100"/>
  <c r="S100" s="1"/>
  <c r="T71"/>
  <c r="Q71" s="1"/>
  <c r="T95"/>
  <c r="Q95" s="1"/>
  <c r="T89"/>
  <c r="Q89" s="1"/>
  <c r="Z109"/>
  <c r="W98"/>
  <c r="AA98" s="1"/>
  <c r="U74"/>
  <c r="W74" s="1"/>
  <c r="U80"/>
  <c r="W80" s="1"/>
  <c r="AA80" s="1"/>
  <c r="U96"/>
  <c r="W96" s="1"/>
  <c r="AA96" s="1"/>
  <c r="U88"/>
  <c r="U103"/>
  <c r="W103" s="1"/>
  <c r="U65"/>
  <c r="W65" s="1"/>
  <c r="AA65" s="1"/>
  <c r="U70"/>
  <c r="W70" s="1"/>
  <c r="AA70" s="1"/>
  <c r="U94"/>
  <c r="W94" s="1"/>
  <c r="AA94" s="1"/>
  <c r="U91"/>
  <c r="W91" s="1"/>
  <c r="AA91" s="1"/>
  <c r="U49"/>
  <c r="W49" s="1"/>
  <c r="U97"/>
  <c r="U106"/>
  <c r="W106" s="1"/>
  <c r="AA106" s="1"/>
  <c r="U54" l="1"/>
  <c r="W54" s="1"/>
  <c r="AA54" s="1"/>
  <c r="U108"/>
  <c r="W108" s="1"/>
  <c r="T57"/>
  <c r="S57" s="1"/>
  <c r="S79"/>
  <c r="Q100"/>
  <c r="AA84"/>
  <c r="S70"/>
  <c r="Q74"/>
  <c r="S106"/>
  <c r="S71"/>
  <c r="S102"/>
  <c r="S89"/>
  <c r="T60"/>
  <c r="Q60" s="1"/>
  <c r="S97"/>
  <c r="W93"/>
  <c r="AA93" s="1"/>
  <c r="U86"/>
  <c r="W86" s="1"/>
  <c r="AA86" s="1"/>
  <c r="S98"/>
  <c r="U58"/>
  <c r="Q83"/>
  <c r="S96"/>
  <c r="U60"/>
  <c r="W60" s="1"/>
  <c r="AA60" s="1"/>
  <c r="S88"/>
  <c r="U55"/>
  <c r="W55" s="1"/>
  <c r="AA55" s="1"/>
  <c r="S84"/>
  <c r="T59"/>
  <c r="S59" s="1"/>
  <c r="U47"/>
  <c r="W47" s="1"/>
  <c r="AA47" s="1"/>
  <c r="T54"/>
  <c r="S54" s="1"/>
  <c r="U57"/>
  <c r="U66"/>
  <c r="W66" s="1"/>
  <c r="S65"/>
  <c r="Q90"/>
  <c r="AA90" s="1"/>
  <c r="S91"/>
  <c r="S82"/>
  <c r="T52"/>
  <c r="Q52" s="1"/>
  <c r="T104"/>
  <c r="S104" s="1"/>
  <c r="T61"/>
  <c r="S61" s="1"/>
  <c r="T58"/>
  <c r="W58"/>
  <c r="AA58" s="1"/>
  <c r="T51"/>
  <c r="Q51" s="1"/>
  <c r="T67"/>
  <c r="S67" s="1"/>
  <c r="Q57"/>
  <c r="S92"/>
  <c r="U61"/>
  <c r="W61" s="1"/>
  <c r="T50"/>
  <c r="Q50" s="1"/>
  <c r="U101"/>
  <c r="W101" s="1"/>
  <c r="AA101" s="1"/>
  <c r="S103"/>
  <c r="S87"/>
  <c r="S94"/>
  <c r="S80"/>
  <c r="Q46"/>
  <c r="U107"/>
  <c r="W107" s="1"/>
  <c r="AA107" s="1"/>
  <c r="U52"/>
  <c r="U53"/>
  <c r="W53" s="1"/>
  <c r="U81"/>
  <c r="W81" s="1"/>
  <c r="U105"/>
  <c r="W105" s="1"/>
  <c r="T56"/>
  <c r="T55"/>
  <c r="T109"/>
  <c r="T53"/>
  <c r="S53" s="1"/>
  <c r="T81"/>
  <c r="S81" s="1"/>
  <c r="T107"/>
  <c r="Q107" s="1"/>
  <c r="W88"/>
  <c r="AA88" s="1"/>
  <c r="T108"/>
  <c r="Q108" s="1"/>
  <c r="T66"/>
  <c r="S66" s="1"/>
  <c r="S49"/>
  <c r="Q49"/>
  <c r="AA49" s="1"/>
  <c r="T101"/>
  <c r="Q101" s="1"/>
  <c r="R48"/>
  <c r="Z48"/>
  <c r="P48"/>
  <c r="V48"/>
  <c r="Y48"/>
  <c r="T86"/>
  <c r="S86" s="1"/>
  <c r="T105"/>
  <c r="Q105" s="1"/>
  <c r="AA103"/>
  <c r="AA83"/>
  <c r="S93"/>
  <c r="U109"/>
  <c r="W109" s="1"/>
  <c r="W89"/>
  <c r="AA89" s="1"/>
  <c r="AA100"/>
  <c r="U104"/>
  <c r="W104" s="1"/>
  <c r="AA87"/>
  <c r="U50"/>
  <c r="W50" s="1"/>
  <c r="AA50" s="1"/>
  <c r="S95"/>
  <c r="W97"/>
  <c r="AA97" s="1"/>
  <c r="AA74"/>
  <c r="U59"/>
  <c r="W59" s="1"/>
  <c r="AA59" s="1"/>
  <c r="T47"/>
  <c r="Q47" s="1"/>
  <c r="U51"/>
  <c r="W51" s="1"/>
  <c r="U67"/>
  <c r="W67" s="1"/>
  <c r="U56"/>
  <c r="W56" s="1"/>
  <c r="AA56" s="1"/>
  <c r="Q59" l="1"/>
  <c r="S101"/>
  <c r="S60"/>
  <c r="S47"/>
  <c r="Q86"/>
  <c r="S107"/>
  <c r="S105"/>
  <c r="U48"/>
  <c r="Q54"/>
  <c r="AA105"/>
  <c r="S52"/>
  <c r="W57"/>
  <c r="AA57" s="1"/>
  <c r="Q109"/>
  <c r="AA109" s="1"/>
  <c r="S109"/>
  <c r="Q58"/>
  <c r="S58"/>
  <c r="Q55"/>
  <c r="S55"/>
  <c r="Q56"/>
  <c r="S56"/>
  <c r="W52"/>
  <c r="AA52" s="1"/>
  <c r="Q66"/>
  <c r="AA66" s="1"/>
  <c r="Q104"/>
  <c r="AA104" s="1"/>
  <c r="S50"/>
  <c r="S108"/>
  <c r="Q81"/>
  <c r="AA81" s="1"/>
  <c r="AA61"/>
  <c r="Q67"/>
  <c r="AA67" s="1"/>
  <c r="AA51"/>
  <c r="Q61"/>
  <c r="S51"/>
  <c r="W48"/>
  <c r="AA48" s="1"/>
  <c r="T48"/>
  <c r="Q48" s="1"/>
  <c r="Q53"/>
  <c r="AA53" s="1"/>
  <c r="AA108"/>
  <c r="S48" l="1"/>
</calcChain>
</file>

<file path=xl/sharedStrings.xml><?xml version="1.0" encoding="utf-8"?>
<sst xmlns="http://schemas.openxmlformats.org/spreadsheetml/2006/main" count="376" uniqueCount="300">
  <si>
    <t>Question number</t>
  </si>
  <si>
    <t>Gender</t>
  </si>
  <si>
    <t>Audit Toolkit</t>
  </si>
  <si>
    <t>info@ncepod.org.uk</t>
  </si>
  <si>
    <t>Please complete as many questions which are applicable to the care of the patient</t>
  </si>
  <si>
    <t>For information on the recommendation to which each question assesses please click on the         button</t>
  </si>
  <si>
    <t>Peri-Operative Care</t>
  </si>
  <si>
    <r>
      <t xml:space="preserve">Thank you for downloading the toolkit for </t>
    </r>
    <r>
      <rPr>
        <i/>
        <sz val="11"/>
        <color theme="1"/>
        <rFont val="Calibri"/>
        <family val="2"/>
        <scheme val="minor"/>
      </rPr>
      <t xml:space="preserve">'Knowing the Risk'.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</si>
  <si>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RECOMMENDATIONS</t>
  </si>
  <si>
    <t>Patient 1:</t>
  </si>
  <si>
    <t>Patient 2:</t>
  </si>
  <si>
    <t>Patient 3:</t>
  </si>
  <si>
    <t>Patient 4:</t>
  </si>
  <si>
    <t>Patient 5:</t>
  </si>
  <si>
    <t>Patient 6:</t>
  </si>
  <si>
    <t>Patient 7:</t>
  </si>
  <si>
    <t>Patient 8:</t>
  </si>
  <si>
    <t>Patient 9:</t>
  </si>
  <si>
    <t>Age</t>
  </si>
  <si>
    <t>Date of admission</t>
  </si>
  <si>
    <t>dd/mm/yyyy</t>
  </si>
  <si>
    <t>Not recorded</t>
  </si>
  <si>
    <t>Date of surgery</t>
  </si>
  <si>
    <t>Urgency of Surgery (Please see definitions)</t>
  </si>
  <si>
    <t>Urgency of surgery</t>
  </si>
  <si>
    <t>Immediate</t>
  </si>
  <si>
    <t>Urgent</t>
  </si>
  <si>
    <t>Expedited</t>
  </si>
  <si>
    <t>Elective</t>
  </si>
  <si>
    <t>Procedure performed (Please specify)</t>
  </si>
  <si>
    <t>Discharged home</t>
  </si>
  <si>
    <t>Discharged another hospital</t>
  </si>
  <si>
    <t>Still in hospital</t>
  </si>
  <si>
    <t>Deceased</t>
  </si>
  <si>
    <t>Date of discharge or death</t>
  </si>
  <si>
    <t>Was the patient a planned admission?</t>
  </si>
  <si>
    <t>Answer1</t>
  </si>
  <si>
    <t>Yes</t>
  </si>
  <si>
    <t>No</t>
  </si>
  <si>
    <t>A. GENERAL DATA</t>
  </si>
  <si>
    <t>B. PRE-OPERATIVE ASSESSMENT</t>
  </si>
  <si>
    <t>If NO, please go to section D (admission - non electives)</t>
  </si>
  <si>
    <t>Was this patient seen in a pre-assessment clinic?</t>
  </si>
  <si>
    <t>Answer2</t>
  </si>
  <si>
    <t>Unable to answer</t>
  </si>
  <si>
    <t>If NO, please go to section C (admission - elective (planned admissions))</t>
  </si>
  <si>
    <t>If YES, date:</t>
  </si>
  <si>
    <t>Grade codes</t>
  </si>
  <si>
    <t>By whom?</t>
  </si>
  <si>
    <t>Answer3</t>
  </si>
  <si>
    <t>01</t>
  </si>
  <si>
    <t>02</t>
  </si>
  <si>
    <t>03</t>
  </si>
  <si>
    <t>04</t>
  </si>
  <si>
    <t>05</t>
  </si>
  <si>
    <t>06</t>
  </si>
  <si>
    <t>07</t>
  </si>
  <si>
    <t>08</t>
  </si>
  <si>
    <t>Grade (Please see definitions)</t>
  </si>
  <si>
    <t>Specialty (Please see definitions)</t>
  </si>
  <si>
    <t>What investigations were performed to help pre-operative assessment?</t>
  </si>
  <si>
    <t>What investigations were performed to help pre-operative assessment? (Answers may be multiple)</t>
  </si>
  <si>
    <t>U&amp;E</t>
  </si>
  <si>
    <t>FBC</t>
  </si>
  <si>
    <t>Blood gases</t>
  </si>
  <si>
    <t>Other bloods</t>
  </si>
  <si>
    <t>CXR</t>
  </si>
  <si>
    <t>ECG</t>
  </si>
  <si>
    <t>Echocardiography</t>
  </si>
  <si>
    <t>Other assessment of cardiac function</t>
  </si>
  <si>
    <t>Lung function tests</t>
  </si>
  <si>
    <t>Cardiopulmonary exercise testing</t>
  </si>
  <si>
    <t>Other assessment of physiological reserve (specify)</t>
  </si>
  <si>
    <t>Nutritional assessment</t>
  </si>
  <si>
    <t>Not Documented</t>
  </si>
  <si>
    <t>Was the patient included in an enhanced recovery programme?</t>
  </si>
  <si>
    <t>Was there a documented plan to improve pre-operative nutritional status?</t>
  </si>
  <si>
    <t>Good</t>
  </si>
  <si>
    <t>How would you grade the quality of pre-operative assessment (i.e. all assessments prior to surgery)?</t>
  </si>
  <si>
    <t>Adequate</t>
  </si>
  <si>
    <t>Poor</t>
  </si>
  <si>
    <t>Unacceptable</t>
  </si>
  <si>
    <t>Insuffucient data</t>
  </si>
  <si>
    <t>C. ADMISSION - ELECTIVE (PLANNED ADMISSIONS)</t>
  </si>
  <si>
    <t>In your opinion, was the patient admitted at the appropriate time with respect to surgery?</t>
  </si>
  <si>
    <t>If NO, should they have been admitted earlier?</t>
  </si>
  <si>
    <t>If NO, should they have been admitted on the day of surgery?</t>
  </si>
  <si>
    <t>If NO, in your opinion, which investigations were omitted?</t>
  </si>
  <si>
    <t>Please state the reasons for assigning this grade:</t>
  </si>
  <si>
    <t>In your opinion was this patient a high risk case?</t>
  </si>
  <si>
    <t>If YES, was this due to:</t>
  </si>
  <si>
    <t>Operative factors?</t>
  </si>
  <si>
    <t>Patient factors?</t>
  </si>
  <si>
    <t>Was the patient admitted to hospital as a surgical emergency (under the surgical specialty that ultimately operated on patient)?</t>
  </si>
  <si>
    <t>D. ADMISSION - NON ELECTIVE PERI-OPERATIVE CARE</t>
  </si>
  <si>
    <t>Was the patient referred for a surgical opinion from another inpatient specialty?</t>
  </si>
  <si>
    <t>If YES, what specialty?</t>
  </si>
  <si>
    <t>(Please see definitions)</t>
  </si>
  <si>
    <t>Was the initial assessment by surgical specialty that ultimately operated on patient:</t>
  </si>
  <si>
    <t>If YES, please specify:</t>
  </si>
  <si>
    <t>Time</t>
  </si>
  <si>
    <t>Was the grade of doctor performing the initial assessment appropriate for the patient (severity of illness or urgency of condition)?</t>
  </si>
  <si>
    <t>Did this assessment lead to a working diagnosis?</t>
  </si>
  <si>
    <t>If YES, please provide details of the diagnosis:</t>
  </si>
  <si>
    <t>In your opinion, was the diagnosis correct?</t>
  </si>
  <si>
    <t>Was the patient reviewed by the surgical consultant prior to surgery?</t>
  </si>
  <si>
    <t>In your opinion did the patient have comorbidities?</t>
  </si>
  <si>
    <t>If YES, were all comorbidities recognised?</t>
  </si>
  <si>
    <t>Was there a documented plan to optimise comorbidities prior to surgery?</t>
  </si>
  <si>
    <t>Was the decision regarding surgical intervention made in a timely fashion?</t>
  </si>
  <si>
    <t>If NO, was this due to (answers can be multiple):</t>
  </si>
  <si>
    <t>(47) Lack of availability of appropriate staff</t>
  </si>
  <si>
    <t>(46) Lack of availability of investigations</t>
  </si>
  <si>
    <t>(48) Other</t>
  </si>
  <si>
    <t>E. CONSENT</t>
  </si>
  <si>
    <t>What grade of doctor obtained consent?</t>
  </si>
  <si>
    <t>Did the consent form (or medical notes) contain an estimate of mortality risk?</t>
  </si>
  <si>
    <t>In your opinion was the patient competent to give consent?</t>
  </si>
  <si>
    <t>If not was a proper consent pathway followed?</t>
  </si>
  <si>
    <t>F. PRE-OPERATIVE ASSESSMENT</t>
  </si>
  <si>
    <t>In your opinion did the patient have any comorbidities?</t>
  </si>
  <si>
    <t>If Yes, were all comorbidities recognised?</t>
  </si>
  <si>
    <t>If No please expand on this</t>
  </si>
  <si>
    <t>Was there a plan to optimise comorbidities prior to surgery?</t>
  </si>
  <si>
    <t>Based on the casenote extracts, what type of ward was the patient in immediately preoperatively?</t>
  </si>
  <si>
    <t>Answer4</t>
  </si>
  <si>
    <t>Level 0</t>
  </si>
  <si>
    <t>Level 1</t>
  </si>
  <si>
    <t>Level 2</t>
  </si>
  <si>
    <t>Level 3</t>
  </si>
  <si>
    <t>Is there evidence of pre-operative hypovolaemia i.e. decreased urine output, hypotension?</t>
  </si>
  <si>
    <t>Were preoperative intravenous fluids administered?</t>
  </si>
  <si>
    <t>In your opinion, was the pre-operative fluid management:</t>
  </si>
  <si>
    <t>Answer5</t>
  </si>
  <si>
    <t>Inadequate</t>
  </si>
  <si>
    <t>Excessive</t>
  </si>
  <si>
    <t>G. SURGERY</t>
  </si>
  <si>
    <t>From the time the decision was made did the patient get to surgery in a timely fashion?</t>
  </si>
  <si>
    <t>If No was this due to lack of: (answers may be multiple)</t>
  </si>
  <si>
    <t>Access to theatre</t>
  </si>
  <si>
    <t>Did this have a negative impact on the the patient?</t>
  </si>
  <si>
    <t>What grade of surgeon performed the procedure? (please see definitions)</t>
  </si>
  <si>
    <t>In your opinion, was the grade of surgeon appropriate for the surgical complexity and condition of the patient?</t>
  </si>
  <si>
    <t>Is there any evidence of intra-operative complications?</t>
  </si>
  <si>
    <t>In your opinion did the patient have adequate physiological monitoring?</t>
  </si>
  <si>
    <t>Was cardiac output/stroke volume monitoring used during anaesthesia?</t>
  </si>
  <si>
    <t>If NO, in your opinion should it have been used?</t>
  </si>
  <si>
    <t>Was intra-operative fluid therapy in keeping with GIFTASUP guidelines?</t>
  </si>
  <si>
    <t>If NO, please state the major variance:</t>
  </si>
  <si>
    <t>How would you grade the quality of intra operative care?</t>
  </si>
  <si>
    <t>Answer6</t>
  </si>
  <si>
    <t>74a</t>
  </si>
  <si>
    <t>74b</t>
  </si>
  <si>
    <t>Please state the reasons for assigning this grade</t>
  </si>
  <si>
    <t>H. POST OPERATIVE CARE</t>
  </si>
  <si>
    <t>Did the patient spend time in a theatre recovery area?</t>
  </si>
  <si>
    <t>In your opinion, was the patient stable and fit for discharge from recovery?</t>
  </si>
  <si>
    <t>Answer7</t>
  </si>
  <si>
    <t>Not applicable</t>
  </si>
  <si>
    <t>What type of ward did the patient go to post operatively (immediately after theatre/recovery)?</t>
  </si>
  <si>
    <t>In your opinion, was the patient in the correct location to receive appropriate post operative care</t>
  </si>
  <si>
    <t>If No, where should they have been?</t>
  </si>
  <si>
    <t>If the patient did NOT go to a critical care unit (level 2 or level 3 care):</t>
  </si>
  <si>
    <t>Was an early warning scoring system/track and trigger system used?</t>
  </si>
  <si>
    <t>80a</t>
  </si>
  <si>
    <t>80b</t>
  </si>
  <si>
    <t>Did a critical care outreach team provide support by reviewing the patient?</t>
  </si>
  <si>
    <t>Excluding direct admission to critical care immediately post operatively, was the patient admitted/readmitted to a critical care unit in the postoperative period (i.e. after a period of ward care)?</t>
  </si>
  <si>
    <t>Was the patient referred to critical care for possible escalation of care?</t>
  </si>
  <si>
    <t>In your opinion, should the patient have been referred to critical care for possible escalation of care?</t>
  </si>
  <si>
    <t>In your opinion did the patient develop any complications in the postoperative period?</t>
  </si>
  <si>
    <t>84a</t>
  </si>
  <si>
    <t>84b</t>
  </si>
  <si>
    <t>If Yes please specify?</t>
  </si>
  <si>
    <t>Were complications recognised promptly?</t>
  </si>
  <si>
    <t>84c</t>
  </si>
  <si>
    <t>If No please expand on this?</t>
  </si>
  <si>
    <t>84d</t>
  </si>
  <si>
    <t>84e</t>
  </si>
  <si>
    <t>Were complications managed appropriately?</t>
  </si>
  <si>
    <t>84f</t>
  </si>
  <si>
    <t>All elective high risk patients should be seen and fully investigated in pre-assessment clinics. Arrangements should be in place to ensure more urgent surgical patients have the same robust work up.</t>
  </si>
  <si>
    <t>Greater assessment of nutritional status and its correction should be employed in high risk patients.</t>
  </si>
  <si>
    <t>The adoption of enhanced recovery pathways for high risk elective patients should be promoted.</t>
  </si>
  <si>
    <t>High risk patients should have fluid optimisation in a higher care level area pre-operatively, if it is to be adequate and contribute to better outcomes.</t>
  </si>
  <si>
    <t>An assessment of mortality risk should be made explicit to the patient and recorded clearly on the consent form and in the medical record.Better intra-operative monitoring for high risk
patients is required. The evidence base supports the use of peri-operative optimisation and this relies on extended haemodynamic monitoring. NICE Medical Technology Guidance 3 relating to cardiac output monitoring should be applied.</t>
  </si>
  <si>
    <t>Given the high incidence of postoperative complications demonstrated in the review of high risk patients, and the impact this has on outcome there is an urgent need to address postoperative care; this supports the prospective data.</t>
  </si>
  <si>
    <t>The decision to operate on high risk patients (particularly non-elective) should be made at consultant level, involving surgeons and those who will provide intra and postoperative care.</t>
  </si>
  <si>
    <t>Better intra-operative monitoring for high risk patients is required. The evidence base supports the use of peri-operative optimisation and this relies o  extended haemodynamic monitoring. NICE Medical Technology Guidance 3 relating to cardiac output monitoring should be applied.</t>
  </si>
  <si>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</si>
  <si>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</si>
  <si>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</si>
  <si>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</si>
  <si>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</si>
  <si>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Were all necessary investigations or available?</t>
  </si>
  <si>
    <t>Answer8</t>
  </si>
  <si>
    <t>Male</t>
  </si>
  <si>
    <t>Female</t>
  </si>
  <si>
    <t>DEFINITIONS</t>
  </si>
  <si>
    <t>Consultant</t>
  </si>
  <si>
    <t>Staff grade/Associate specialist</t>
  </si>
  <si>
    <t>Trainee with CCT</t>
  </si>
  <si>
    <t>Senior specialist trainee (ST3+ or equivalent)</t>
  </si>
  <si>
    <t>Junior specialist trainee (ST1&amp;ST2 or CT equivalent)</t>
  </si>
  <si>
    <t>Basic grade (HO/FY1 or SHO/FY2 or equivalent)</t>
  </si>
  <si>
    <t>Nursing</t>
  </si>
  <si>
    <t>Other</t>
  </si>
  <si>
    <r>
      <t xml:space="preserve">This data collection tool is made up of questions which can be used to assess how well your Trust is meeting recommendations made in </t>
    </r>
    <r>
      <rPr>
        <i/>
        <sz val="11"/>
        <color theme="1"/>
        <rFont val="Calibri"/>
        <family val="2"/>
        <scheme val="minor"/>
      </rPr>
      <t>"Knowing the Risk"</t>
    </r>
  </si>
  <si>
    <t>Knowing the risk</t>
  </si>
  <si>
    <t>Immediate life or limb saving surgery. Resuscitation simultaneous with surgical treatment.</t>
  </si>
  <si>
    <t>Acute onset or deterioration of conditions that threaten life, limb or organ survival; fixation of fractures; relief of distressing symptoms including acute surgical admissions not requiring an operation.</t>
  </si>
  <si>
    <t>Stable patient requiring early intervention for a condition that is not an immediate threat to life, limb or organ survival.</t>
  </si>
  <si>
    <t>Surgical procedure planned or booked in advance of routine admission to hospital.</t>
  </si>
  <si>
    <t>Specialty codes</t>
  </si>
  <si>
    <t>Surgical</t>
  </si>
  <si>
    <t>General Surgery</t>
  </si>
  <si>
    <t>Maxillo-Facial Surgery</t>
  </si>
  <si>
    <t>Urology</t>
  </si>
  <si>
    <t>Neurosurgery</t>
  </si>
  <si>
    <t>Breast Surgery</t>
  </si>
  <si>
    <t>Plastic Surgery</t>
  </si>
  <si>
    <t>Colorectal Surgery</t>
  </si>
  <si>
    <t>Burns Care</t>
  </si>
  <si>
    <t>Hepatobiliary &amp; Pancreatic Surgery</t>
  </si>
  <si>
    <t>Cardiothoracic Surgery</t>
  </si>
  <si>
    <t>Upper Gastrointestinal Surgery</t>
  </si>
  <si>
    <t>Cardiac Surgery</t>
  </si>
  <si>
    <t>Vascular Surgery</t>
  </si>
  <si>
    <t>Thoracic Surgery</t>
  </si>
  <si>
    <t>Trauma &amp; Orthopaedics</t>
  </si>
  <si>
    <t>Accident &amp; Emergency</t>
  </si>
  <si>
    <t>Ear, Nose &amp; Throat (ENT)</t>
  </si>
  <si>
    <t>Anaesthetics</t>
  </si>
  <si>
    <t>Ophthamology</t>
  </si>
  <si>
    <t>Critical/Intensive Care Medicine</t>
  </si>
  <si>
    <t xml:space="preserve"> Oral Surgery</t>
  </si>
  <si>
    <t>Medical</t>
  </si>
  <si>
    <t>General Medicine</t>
  </si>
  <si>
    <t>Nephrology</t>
  </si>
  <si>
    <t>Gastroenterology</t>
  </si>
  <si>
    <t>Medical Oncology</t>
  </si>
  <si>
    <t>Endocrinology</t>
  </si>
  <si>
    <t>Neurology</t>
  </si>
  <si>
    <t>Clinical Haematology</t>
  </si>
  <si>
    <t>Rheumatology</t>
  </si>
  <si>
    <t>Hepatology</t>
  </si>
  <si>
    <t>Geriatric Medicine</t>
  </si>
  <si>
    <t>Diabetic Medicine</t>
  </si>
  <si>
    <t>Obstetrics &amp; Gynaecology</t>
  </si>
  <si>
    <t>Rehabilitation</t>
  </si>
  <si>
    <t>Obstetrics</t>
  </si>
  <si>
    <t>Palliative Medicine</t>
  </si>
  <si>
    <t>Gynaecology</t>
  </si>
  <si>
    <t>Cardiology</t>
  </si>
  <si>
    <t xml:space="preserve"> Clinical Oncology</t>
  </si>
  <si>
    <t>Respiratory Medicine</t>
  </si>
  <si>
    <t>Radiology</t>
  </si>
  <si>
    <t>Infectious Diseases</t>
  </si>
  <si>
    <t>General Pathology</t>
  </si>
  <si>
    <t>Tropical Medicine</t>
  </si>
  <si>
    <t>Haematology</t>
  </si>
  <si>
    <t>Genito-Urinary Medicine</t>
  </si>
  <si>
    <t>Yes n</t>
  </si>
  <si>
    <t>Yes%</t>
  </si>
  <si>
    <t>No n</t>
  </si>
  <si>
    <t>No %</t>
  </si>
  <si>
    <t>Sub total</t>
  </si>
  <si>
    <t>No data</t>
  </si>
  <si>
    <t>Number of cases in audit</t>
  </si>
  <si>
    <t>Number of cases for summary</t>
  </si>
  <si>
    <t>Answer9</t>
  </si>
  <si>
    <t>Inadequate or excessive</t>
  </si>
  <si>
    <t>NA</t>
  </si>
  <si>
    <t>17a</t>
  </si>
  <si>
    <t>17b</t>
  </si>
  <si>
    <t>Was this an elective admission?</t>
  </si>
  <si>
    <t>25a</t>
  </si>
  <si>
    <t>25b</t>
  </si>
  <si>
    <t>Was this a non elective admission?</t>
  </si>
  <si>
    <t>If YES, did the diagnosis change after consultant review?</t>
  </si>
  <si>
    <t>If YES, what was the new diagnosis?</t>
  </si>
  <si>
    <t>If YES, did the management plan change after consultant review?</t>
  </si>
  <si>
    <t>No data/Not answered</t>
  </si>
  <si>
    <t>Answer10</t>
  </si>
  <si>
    <t>Answer11</t>
  </si>
  <si>
    <t>Outcome at 30 days:</t>
  </si>
  <si>
    <t>Answer12</t>
  </si>
  <si>
    <t>Appropriate surgical personnel</t>
  </si>
  <si>
    <t>Appropriate anaesthetic personnel</t>
  </si>
  <si>
    <t>Answer13</t>
  </si>
  <si>
    <t>This toolkit can be used in conjunction with the Self Assessment Checklist. This can be found by clicking on the report image or at:</t>
  </si>
  <si>
    <t>http://www.ncepod.org.uk/2011poc.htm</t>
  </si>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</sst>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0">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sz val="11"/>
      <color theme="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27">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5" fillId="2" borderId="0" xfId="1" applyFill="1" applyAlignment="1" applyProtection="1">
      <protection locked="0"/>
    </xf>
    <xf numFmtId="0" fontId="0" fillId="2" borderId="0" xfId="0" applyFill="1" applyAlignment="1" applyProtection="1">
      <alignment wrapText="1"/>
      <protection locked="0"/>
    </xf>
    <xf numFmtId="49" fontId="0" fillId="0" borderId="0" xfId="0" applyNumberFormat="1"/>
    <xf numFmtId="0" fontId="1" fillId="2" borderId="0" xfId="0" applyFont="1" applyFill="1" applyAlignment="1">
      <alignment vertical="top"/>
    </xf>
    <xf numFmtId="0" fontId="0" fillId="2" borderId="0" xfId="0" applyFill="1" applyAlignment="1">
      <alignment vertical="top" wrapText="1"/>
    </xf>
    <xf numFmtId="0" fontId="0" fillId="2" borderId="0" xfId="0" applyFill="1" applyAlignment="1">
      <alignment horizontal="center" wrapText="1"/>
    </xf>
    <xf numFmtId="0" fontId="7" fillId="2" borderId="0" xfId="0" applyFont="1" applyFill="1" applyProtection="1">
      <protection hidden="1"/>
    </xf>
    <xf numFmtId="0" fontId="0" fillId="2" borderId="3"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7"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10" xfId="0" applyFill="1" applyBorder="1" applyAlignment="1" applyProtection="1">
      <alignment horizontal="center" wrapText="1"/>
      <protection locked="0"/>
    </xf>
    <xf numFmtId="0" fontId="0" fillId="2" borderId="1" xfId="0" applyFill="1" applyBorder="1" applyAlignment="1" applyProtection="1">
      <alignment vertical="top" wrapText="1"/>
    </xf>
    <xf numFmtId="0" fontId="1" fillId="2" borderId="1" xfId="0" applyFont="1" applyFill="1" applyBorder="1" applyAlignment="1" applyProtection="1">
      <alignment horizontal="center" vertical="top" wrapText="1"/>
    </xf>
    <xf numFmtId="0" fontId="1" fillId="2" borderId="1" xfId="0" applyFont="1" applyFill="1" applyBorder="1" applyAlignment="1" applyProtection="1">
      <alignment vertical="top" wrapText="1"/>
    </xf>
    <xf numFmtId="0" fontId="1" fillId="2" borderId="1" xfId="0" applyFont="1" applyFill="1" applyBorder="1" applyAlignment="1" applyProtection="1">
      <alignment horizontal="right" wrapText="1"/>
    </xf>
    <xf numFmtId="0" fontId="0" fillId="4" borderId="1" xfId="0" applyFill="1" applyBorder="1" applyAlignment="1" applyProtection="1">
      <alignment wrapText="1"/>
    </xf>
    <xf numFmtId="0" fontId="0" fillId="4" borderId="2" xfId="0" applyFill="1" applyBorder="1" applyAlignment="1" applyProtection="1">
      <alignment wrapText="1"/>
    </xf>
    <xf numFmtId="0" fontId="0" fillId="2" borderId="8" xfId="0" applyFill="1" applyBorder="1" applyAlignment="1" applyProtection="1">
      <alignment wrapText="1"/>
    </xf>
    <xf numFmtId="0" fontId="0" fillId="2" borderId="10" xfId="0" applyFill="1" applyBorder="1" applyAlignment="1" applyProtection="1">
      <alignment wrapText="1"/>
    </xf>
    <xf numFmtId="0" fontId="0" fillId="2" borderId="9" xfId="0" applyFill="1" applyBorder="1" applyAlignment="1" applyProtection="1">
      <alignment wrapText="1"/>
    </xf>
    <xf numFmtId="0" fontId="0" fillId="2" borderId="6" xfId="0" applyFill="1" applyBorder="1" applyAlignment="1" applyProtection="1">
      <alignment wrapText="1"/>
    </xf>
    <xf numFmtId="0" fontId="0" fillId="2" borderId="3" xfId="0" applyFill="1" applyBorder="1" applyAlignment="1" applyProtection="1">
      <alignment wrapText="1"/>
    </xf>
    <xf numFmtId="0" fontId="0" fillId="2" borderId="5" xfId="0" applyFill="1" applyBorder="1" applyAlignment="1" applyProtection="1">
      <alignment wrapText="1"/>
    </xf>
    <xf numFmtId="0" fontId="0" fillId="2" borderId="1" xfId="0" applyFill="1" applyBorder="1" applyAlignment="1" applyProtection="1">
      <alignment wrapText="1"/>
    </xf>
    <xf numFmtId="0" fontId="0" fillId="2" borderId="0" xfId="0" applyFill="1" applyProtection="1"/>
    <xf numFmtId="0" fontId="0" fillId="2" borderId="0" xfId="0" applyFill="1" applyAlignment="1" applyProtection="1">
      <alignment wrapText="1"/>
    </xf>
    <xf numFmtId="0" fontId="0" fillId="2" borderId="0" xfId="0" applyFill="1" applyAlignment="1" applyProtection="1">
      <alignment vertical="top" wrapText="1"/>
    </xf>
    <xf numFmtId="0" fontId="3" fillId="2" borderId="0" xfId="0" applyFont="1" applyFill="1" applyAlignment="1" applyProtection="1">
      <alignment horizontal="center"/>
    </xf>
    <xf numFmtId="0" fontId="2" fillId="2" borderId="0" xfId="0" applyFont="1" applyFill="1" applyAlignment="1" applyProtection="1">
      <alignment horizontal="center"/>
    </xf>
    <xf numFmtId="0" fontId="1" fillId="2" borderId="0" xfId="0" applyFont="1" applyFill="1" applyProtection="1"/>
    <xf numFmtId="0" fontId="1"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xf>
    <xf numFmtId="0" fontId="6" fillId="2" borderId="0" xfId="0" applyFont="1" applyFill="1" applyBorder="1" applyAlignment="1">
      <alignment horizontal="center" vertical="center" wrapText="1"/>
    </xf>
    <xf numFmtId="0" fontId="0" fillId="2" borderId="1" xfId="0" applyFill="1" applyBorder="1"/>
    <xf numFmtId="0" fontId="2" fillId="2" borderId="0" xfId="0" applyFont="1" applyFill="1"/>
    <xf numFmtId="0" fontId="1" fillId="2" borderId="1" xfId="0" applyFont="1" applyFill="1" applyBorder="1" applyAlignment="1" applyProtection="1">
      <alignment vertical="top"/>
    </xf>
    <xf numFmtId="0" fontId="0" fillId="2" borderId="1" xfId="0" applyFill="1" applyBorder="1" applyProtection="1"/>
    <xf numFmtId="0" fontId="0" fillId="2" borderId="1" xfId="0" applyFill="1" applyBorder="1" applyAlignment="1" applyProtection="1">
      <alignment vertical="top"/>
    </xf>
    <xf numFmtId="0" fontId="0" fillId="2" borderId="3" xfId="0" applyFill="1" applyBorder="1" applyProtection="1"/>
    <xf numFmtId="0" fontId="0" fillId="4" borderId="1" xfId="0" applyFill="1" applyBorder="1" applyProtection="1"/>
    <xf numFmtId="0" fontId="0" fillId="2" borderId="3" xfId="0" applyFill="1" applyBorder="1" applyAlignment="1" applyProtection="1">
      <alignment vertical="top"/>
    </xf>
    <xf numFmtId="0" fontId="1" fillId="2" borderId="3" xfId="0" applyFont="1" applyFill="1" applyBorder="1" applyAlignment="1" applyProtection="1">
      <alignment vertical="top"/>
    </xf>
    <xf numFmtId="0" fontId="0" fillId="4" borderId="3" xfId="0" applyFill="1" applyBorder="1" applyProtection="1"/>
    <xf numFmtId="0" fontId="1" fillId="2" borderId="0" xfId="0" applyFont="1" applyFill="1" applyAlignment="1" applyProtection="1">
      <alignment vertical="top"/>
    </xf>
    <xf numFmtId="0" fontId="0" fillId="2" borderId="1" xfId="0" applyFill="1" applyBorder="1" applyAlignment="1">
      <alignment vertical="top"/>
    </xf>
    <xf numFmtId="49" fontId="0" fillId="2" borderId="1" xfId="0" applyNumberFormat="1" applyFill="1" applyBorder="1"/>
    <xf numFmtId="49" fontId="0" fillId="2" borderId="0" xfId="0" applyNumberFormat="1" applyFill="1"/>
    <xf numFmtId="0" fontId="0" fillId="4" borderId="1" xfId="0" applyFill="1" applyBorder="1" applyAlignment="1" applyProtection="1">
      <alignment vertical="top"/>
    </xf>
    <xf numFmtId="1" fontId="8" fillId="2" borderId="0" xfId="0" applyNumberFormat="1" applyFont="1" applyFill="1" applyAlignment="1">
      <alignment horizontal="left" wrapText="1"/>
    </xf>
    <xf numFmtId="1" fontId="9" fillId="2" borderId="0" xfId="0" applyNumberFormat="1" applyFont="1" applyFill="1" applyAlignment="1">
      <alignment horizontal="left" wrapText="1"/>
    </xf>
    <xf numFmtId="0" fontId="8" fillId="2" borderId="0" xfId="0" applyFont="1" applyFill="1" applyAlignment="1">
      <alignment horizontal="center"/>
    </xf>
    <xf numFmtId="0" fontId="0" fillId="2" borderId="0" xfId="0" applyFill="1" applyAlignment="1">
      <alignment horizontal="center"/>
    </xf>
    <xf numFmtId="1" fontId="0" fillId="2" borderId="0" xfId="0" applyNumberFormat="1" applyFill="1" applyAlignment="1">
      <alignment horizontal="center"/>
    </xf>
    <xf numFmtId="0" fontId="1" fillId="2" borderId="1" xfId="0" applyFont="1" applyFill="1" applyBorder="1" applyAlignment="1" applyProtection="1">
      <alignment horizontal="right" vertical="top"/>
    </xf>
    <xf numFmtId="0" fontId="0" fillId="2" borderId="1" xfId="0" applyFill="1" applyBorder="1" applyAlignment="1" applyProtection="1">
      <alignment horizontal="left" wrapText="1"/>
    </xf>
    <xf numFmtId="0" fontId="0" fillId="2" borderId="3" xfId="0" applyFill="1" applyBorder="1" applyAlignment="1" applyProtection="1">
      <alignment horizontal="left" vertical="top" wrapText="1"/>
    </xf>
    <xf numFmtId="0" fontId="0" fillId="2" borderId="1" xfId="0" applyFont="1" applyFill="1" applyBorder="1" applyAlignment="1" applyProtection="1">
      <alignment horizontal="left" wrapText="1"/>
    </xf>
    <xf numFmtId="0" fontId="1" fillId="2" borderId="1" xfId="0" applyFont="1" applyFill="1" applyBorder="1" applyAlignment="1" applyProtection="1">
      <alignment horizontal="right" vertical="top" wrapText="1"/>
    </xf>
    <xf numFmtId="0" fontId="0" fillId="2" borderId="1" xfId="0" applyFont="1" applyFill="1" applyBorder="1" applyAlignment="1" applyProtection="1">
      <alignment horizontal="center" wrapText="1"/>
    </xf>
    <xf numFmtId="0" fontId="0" fillId="2" borderId="0" xfId="0" applyFont="1" applyFill="1"/>
    <xf numFmtId="0" fontId="1" fillId="4" borderId="1" xfId="0" applyFont="1" applyFill="1" applyBorder="1" applyAlignment="1" applyProtection="1">
      <alignment horizontal="left" wrapText="1"/>
    </xf>
    <xf numFmtId="0" fontId="0" fillId="4" borderId="1" xfId="0" applyFont="1" applyFill="1" applyBorder="1" applyAlignment="1" applyProtection="1">
      <alignment horizontal="left" wrapText="1"/>
    </xf>
    <xf numFmtId="0" fontId="0" fillId="2" borderId="1" xfId="0" applyFill="1" applyBorder="1" applyAlignment="1" applyProtection="1">
      <alignment horizontal="center" wrapText="1"/>
    </xf>
    <xf numFmtId="0" fontId="0" fillId="2" borderId="11" xfId="0" applyFill="1" applyBorder="1" applyAlignment="1" applyProtection="1">
      <alignment horizontal="center" wrapText="1"/>
      <protection locked="0"/>
    </xf>
    <xf numFmtId="0" fontId="7" fillId="2" borderId="0" xfId="0" applyFont="1" applyFill="1" applyAlignment="1">
      <alignment horizontal="center"/>
    </xf>
    <xf numFmtId="0" fontId="7" fillId="2" borderId="0" xfId="0" applyFont="1" applyFill="1"/>
    <xf numFmtId="1" fontId="7" fillId="2" borderId="0" xfId="0" applyNumberFormat="1" applyFont="1" applyFill="1" applyAlignment="1">
      <alignment horizontal="center"/>
    </xf>
    <xf numFmtId="1" fontId="7" fillId="2" borderId="0" xfId="0" applyNumberFormat="1" applyFont="1" applyFill="1" applyAlignment="1">
      <alignment horizontal="left" wrapText="1"/>
    </xf>
    <xf numFmtId="1" fontId="7" fillId="2" borderId="16" xfId="0" applyNumberFormat="1" applyFont="1" applyFill="1" applyBorder="1" applyAlignment="1">
      <alignment horizontal="left"/>
    </xf>
    <xf numFmtId="0" fontId="8" fillId="2" borderId="9" xfId="0" applyFont="1" applyFill="1" applyBorder="1" applyAlignment="1">
      <alignment horizontal="center"/>
    </xf>
    <xf numFmtId="1" fontId="9" fillId="2" borderId="9" xfId="0" applyNumberFormat="1" applyFont="1" applyFill="1" applyBorder="1" applyAlignment="1">
      <alignment horizontal="left" wrapText="1"/>
    </xf>
    <xf numFmtId="0" fontId="0" fillId="2" borderId="9" xfId="0" applyFill="1" applyBorder="1" applyAlignment="1">
      <alignment horizontal="center"/>
    </xf>
    <xf numFmtId="0" fontId="0" fillId="2" borderId="17" xfId="0" applyFill="1" applyBorder="1" applyAlignment="1">
      <alignment horizontal="center"/>
    </xf>
    <xf numFmtId="1" fontId="9" fillId="2" borderId="17" xfId="0" applyNumberFormat="1" applyFont="1" applyFill="1" applyBorder="1" applyAlignment="1">
      <alignment horizontal="left" wrapText="1"/>
    </xf>
    <xf numFmtId="0" fontId="1" fillId="2" borderId="1" xfId="0" applyFont="1" applyFill="1" applyBorder="1" applyAlignment="1" applyProtection="1">
      <alignment horizontal="right" vertical="top"/>
    </xf>
    <xf numFmtId="0" fontId="0" fillId="4" borderId="1" xfId="0" applyFill="1" applyBorder="1" applyAlignment="1" applyProtection="1">
      <alignment horizontal="left" vertical="top"/>
    </xf>
    <xf numFmtId="0" fontId="0" fillId="2" borderId="1" xfId="0" applyFill="1" applyBorder="1" applyAlignment="1" applyProtection="1">
      <alignment horizontal="left" vertical="top" wrapText="1"/>
    </xf>
    <xf numFmtId="0" fontId="0" fillId="4" borderId="1" xfId="0" applyFill="1" applyBorder="1" applyAlignment="1" applyProtection="1">
      <alignment horizontal="center"/>
    </xf>
    <xf numFmtId="0" fontId="0" fillId="2" borderId="11" xfId="0" applyFill="1" applyBorder="1" applyAlignment="1" applyProtection="1">
      <alignment horizontal="left" vertical="top" wrapText="1"/>
    </xf>
    <xf numFmtId="0" fontId="0" fillId="0" borderId="0" xfId="0" applyFill="1" applyBorder="1" applyAlignment="1" applyProtection="1"/>
    <xf numFmtId="0" fontId="0" fillId="0" borderId="0" xfId="0" applyFill="1" applyBorder="1" applyProtection="1"/>
    <xf numFmtId="14" fontId="0" fillId="2" borderId="1" xfId="0" applyNumberFormat="1" applyFill="1" applyBorder="1" applyAlignment="1" applyProtection="1">
      <alignment horizontal="center" wrapText="1"/>
      <protection locked="0"/>
    </xf>
    <xf numFmtId="0" fontId="5" fillId="2" borderId="0" xfId="1" applyFill="1" applyAlignment="1" applyProtection="1"/>
    <xf numFmtId="0" fontId="0" fillId="2" borderId="0" xfId="0" applyFont="1" applyFill="1" applyProtection="1"/>
    <xf numFmtId="0" fontId="0" fillId="2" borderId="0" xfId="0" applyFill="1" applyAlignment="1">
      <alignment wrapText="1"/>
    </xf>
    <xf numFmtId="0" fontId="1" fillId="2" borderId="0" xfId="0" applyFont="1" applyFill="1"/>
    <xf numFmtId="0" fontId="1" fillId="3" borderId="1" xfId="0" applyFont="1" applyFill="1" applyBorder="1" applyAlignment="1" applyProtection="1">
      <alignment horizontal="left" wrapText="1"/>
    </xf>
    <xf numFmtId="0" fontId="0" fillId="4" borderId="1" xfId="0" applyFill="1" applyBorder="1" applyAlignment="1" applyProtection="1">
      <alignment horizontal="left" vertical="top"/>
    </xf>
    <xf numFmtId="0" fontId="1" fillId="2" borderId="1" xfId="0" applyFont="1" applyFill="1" applyBorder="1" applyAlignment="1" applyProtection="1">
      <alignment horizontal="right" vertical="top"/>
    </xf>
    <xf numFmtId="0" fontId="0" fillId="2" borderId="1" xfId="0" applyFill="1" applyBorder="1" applyAlignment="1" applyProtection="1">
      <alignment horizontal="left" vertical="top" wrapText="1"/>
    </xf>
    <xf numFmtId="0" fontId="0" fillId="2" borderId="1" xfId="0" applyFill="1" applyBorder="1" applyAlignment="1" applyProtection="1">
      <alignment horizontal="left" vertical="top"/>
    </xf>
    <xf numFmtId="0" fontId="0" fillId="4" borderId="3" xfId="0" applyFill="1" applyBorder="1" applyAlignment="1" applyProtection="1">
      <alignment horizontal="right"/>
    </xf>
    <xf numFmtId="0" fontId="0" fillId="4" borderId="6" xfId="0" applyFill="1" applyBorder="1" applyAlignment="1" applyProtection="1">
      <alignment horizontal="right"/>
    </xf>
    <xf numFmtId="0" fontId="1" fillId="2" borderId="3" xfId="0" applyFont="1" applyFill="1" applyBorder="1" applyAlignment="1" applyProtection="1">
      <alignment horizontal="right" vertical="top"/>
    </xf>
    <xf numFmtId="0" fontId="1" fillId="2" borderId="6" xfId="0" applyFont="1" applyFill="1" applyBorder="1" applyAlignment="1" applyProtection="1">
      <alignment horizontal="right" vertical="top"/>
    </xf>
    <xf numFmtId="0" fontId="0" fillId="2" borderId="3" xfId="0" applyFill="1" applyBorder="1" applyAlignment="1" applyProtection="1">
      <alignment horizontal="left" vertical="top" wrapText="1"/>
    </xf>
    <xf numFmtId="0" fontId="0" fillId="2" borderId="6" xfId="0" applyFill="1" applyBorder="1" applyAlignment="1" applyProtection="1">
      <alignment horizontal="left" vertical="top" wrapText="1"/>
    </xf>
    <xf numFmtId="0" fontId="0" fillId="4" borderId="1" xfId="0" applyFill="1" applyBorder="1" applyAlignment="1" applyProtection="1">
      <alignment horizontal="right" vertical="top"/>
    </xf>
    <xf numFmtId="0" fontId="0" fillId="4" borderId="3" xfId="0" applyFill="1" applyBorder="1" applyAlignment="1" applyProtection="1">
      <alignment horizontal="center" vertical="top"/>
    </xf>
    <xf numFmtId="0" fontId="0" fillId="4" borderId="6" xfId="0" applyFill="1" applyBorder="1" applyAlignment="1" applyProtection="1">
      <alignment horizontal="center" vertical="top"/>
    </xf>
    <xf numFmtId="0" fontId="0" fillId="2" borderId="2" xfId="0" applyFill="1" applyBorder="1" applyAlignment="1" applyProtection="1">
      <alignment horizontal="left" vertical="top" wrapText="1"/>
    </xf>
    <xf numFmtId="0" fontId="1" fillId="2" borderId="2" xfId="0" applyFont="1" applyFill="1" applyBorder="1" applyAlignment="1" applyProtection="1">
      <alignment horizontal="left" vertical="top"/>
    </xf>
    <xf numFmtId="0" fontId="1" fillId="2" borderId="12" xfId="0" applyFont="1" applyFill="1" applyBorder="1" applyAlignment="1" applyProtection="1">
      <alignment horizontal="left" vertical="top"/>
    </xf>
    <xf numFmtId="0" fontId="1" fillId="2" borderId="11" xfId="0" applyFont="1" applyFill="1" applyBorder="1" applyAlignment="1" applyProtection="1">
      <alignment horizontal="left" vertical="top"/>
    </xf>
    <xf numFmtId="0" fontId="0" fillId="4" borderId="1" xfId="0" applyFill="1" applyBorder="1" applyAlignment="1" applyProtection="1">
      <alignment horizontal="center"/>
    </xf>
    <xf numFmtId="0" fontId="0" fillId="2" borderId="1" xfId="0" applyFill="1" applyBorder="1" applyAlignment="1" applyProtection="1">
      <alignment horizontal="left" wrapText="1"/>
    </xf>
    <xf numFmtId="0" fontId="6" fillId="3" borderId="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1" fillId="2" borderId="0" xfId="0" applyFont="1" applyFill="1" applyAlignment="1">
      <alignment horizontal="left"/>
    </xf>
    <xf numFmtId="0" fontId="0" fillId="2" borderId="1" xfId="0" applyFill="1" applyBorder="1" applyAlignment="1">
      <alignment horizontal="left" wrapText="1"/>
    </xf>
    <xf numFmtId="0" fontId="0" fillId="2" borderId="1" xfId="0" applyFill="1" applyBorder="1" applyAlignment="1">
      <alignment horizontal="left"/>
    </xf>
    <xf numFmtId="0" fontId="0" fillId="2" borderId="1" xfId="0" applyFill="1" applyBorder="1" applyAlignment="1">
      <alignment horizontal="center"/>
    </xf>
    <xf numFmtId="0" fontId="1" fillId="2" borderId="16" xfId="0" applyFont="1" applyFill="1" applyBorder="1" applyAlignment="1">
      <alignment horizontal="left"/>
    </xf>
    <xf numFmtId="0" fontId="1" fillId="3" borderId="1" xfId="0" applyFont="1" applyFill="1" applyBorder="1" applyAlignment="1">
      <alignment horizontal="center"/>
    </xf>
    <xf numFmtId="0" fontId="0" fillId="2" borderId="2" xfId="0" applyFill="1" applyBorder="1" applyAlignment="1">
      <alignment horizontal="center"/>
    </xf>
    <xf numFmtId="0" fontId="0" fillId="2" borderId="11" xfId="0" applyFill="1" applyBorder="1" applyAlignment="1">
      <alignment horizontal="center"/>
    </xf>
  </cellXfs>
  <cellStyles count="2">
    <cellStyle name="Hyperlink" xfId="1" builtinId="8"/>
    <cellStyle name="Normal" xfId="0" builtinId="0"/>
  </cellStyles>
  <dxfs count="5">
    <dxf>
      <font>
        <color rgb="FFFF0000"/>
      </font>
      <fill>
        <patternFill patternType="none">
          <bgColor auto="1"/>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00FF00"/>
      <color rgb="FFFF9933"/>
      <color rgb="FFFF6600"/>
      <color rgb="FFE46D0A"/>
      <color rgb="FF00CC00"/>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ncepod.org.uk/2011poc.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2.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9"/><Relationship Id="rId13" Type="http://schemas.openxmlformats.org/officeDocument/2006/relationships/hyperlink" Target="#Recommendations!B7"/><Relationship Id="rId3" Type="http://schemas.openxmlformats.org/officeDocument/2006/relationships/hyperlink" Target="#Recommendations!B4"/><Relationship Id="rId7" Type="http://schemas.openxmlformats.org/officeDocument/2006/relationships/hyperlink" Target="#Recommendations!B3"/><Relationship Id="rId12" Type="http://schemas.openxmlformats.org/officeDocument/2006/relationships/hyperlink" Target="#Recommendations!B7"/><Relationship Id="rId17" Type="http://schemas.openxmlformats.org/officeDocument/2006/relationships/hyperlink" Target="#Recommendations!B6"/><Relationship Id="rId2" Type="http://schemas.openxmlformats.org/officeDocument/2006/relationships/image" Target="../media/image4.gif"/><Relationship Id="rId16" Type="http://schemas.openxmlformats.org/officeDocument/2006/relationships/hyperlink" Target="#Recommendations!B3"/><Relationship Id="rId1" Type="http://schemas.openxmlformats.org/officeDocument/2006/relationships/hyperlink" Target="#Recommendations!B2"/><Relationship Id="rId6" Type="http://schemas.openxmlformats.org/officeDocument/2006/relationships/hyperlink" Target="#Recommendations!B3"/><Relationship Id="rId11" Type="http://schemas.openxmlformats.org/officeDocument/2006/relationships/hyperlink" Target="#Recommendations!B5"/><Relationship Id="rId5" Type="http://schemas.openxmlformats.org/officeDocument/2006/relationships/hyperlink" Target="#Recommendations!B3"/><Relationship Id="rId15" Type="http://schemas.openxmlformats.org/officeDocument/2006/relationships/hyperlink" Target="#Recommendations!B8"/><Relationship Id="rId10" Type="http://schemas.openxmlformats.org/officeDocument/2006/relationships/hyperlink" Target="#'Recommendations - Adult'!A3"/><Relationship Id="rId4" Type="http://schemas.openxmlformats.org/officeDocument/2006/relationships/hyperlink" Target="#Recommendations!B3"/><Relationship Id="rId9" Type="http://schemas.openxmlformats.org/officeDocument/2006/relationships/hyperlink" Target="#Recommendations!B9"/><Relationship Id="rId14" Type="http://schemas.openxmlformats.org/officeDocument/2006/relationships/hyperlink" Target="#Recommendations!B7"/></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5" name="Picture 4" descr="NCEPOD Logo.bmp"/>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924300"/>
          <a:ext cx="180975" cy="172307"/>
        </a:xfrm>
        <a:prstGeom prst="rect">
          <a:avLst/>
        </a:prstGeom>
        <a:noFill/>
      </xdr:spPr>
    </xdr:pic>
    <xdr:clientData/>
  </xdr:twoCellAnchor>
  <xdr:twoCellAnchor editAs="oneCell">
    <xdr:from>
      <xdr:col>0</xdr:col>
      <xdr:colOff>0</xdr:colOff>
      <xdr:row>0</xdr:row>
      <xdr:rowOff>0</xdr:rowOff>
    </xdr:from>
    <xdr:to>
      <xdr:col>0</xdr:col>
      <xdr:colOff>3639464</xdr:colOff>
      <xdr:row>19</xdr:row>
      <xdr:rowOff>114299</xdr:rowOff>
    </xdr:to>
    <xdr:pic>
      <xdr:nvPicPr>
        <xdr:cNvPr id="6" name="Picture 2">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3639464" cy="51625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5478187</xdr:colOff>
      <xdr:row>12</xdr:row>
      <xdr:rowOff>20434</xdr:rowOff>
    </xdr:from>
    <xdr:to>
      <xdr:col>0</xdr:col>
      <xdr:colOff>5659162</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18</xdr:row>
      <xdr:rowOff>66675</xdr:rowOff>
    </xdr:from>
    <xdr:to>
      <xdr:col>0</xdr:col>
      <xdr:colOff>400051</xdr:colOff>
      <xdr:row>18</xdr:row>
      <xdr:rowOff>247651</xdr:rowOff>
    </xdr:to>
    <xdr:pic>
      <xdr:nvPicPr>
        <xdr:cNvPr id="2" name="Picture 942"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6259175"/>
          <a:ext cx="180976" cy="180976"/>
        </a:xfrm>
        <a:prstGeom prst="rect">
          <a:avLst/>
        </a:prstGeom>
        <a:noFill/>
      </xdr:spPr>
    </xdr:pic>
    <xdr:clientData/>
  </xdr:twoCellAnchor>
  <xdr:twoCellAnchor editAs="oneCell">
    <xdr:from>
      <xdr:col>0</xdr:col>
      <xdr:colOff>219075</xdr:colOff>
      <xdr:row>39</xdr:row>
      <xdr:rowOff>66675</xdr:rowOff>
    </xdr:from>
    <xdr:to>
      <xdr:col>0</xdr:col>
      <xdr:colOff>400051</xdr:colOff>
      <xdr:row>39</xdr:row>
      <xdr:rowOff>247651</xdr:rowOff>
    </xdr:to>
    <xdr:pic>
      <xdr:nvPicPr>
        <xdr:cNvPr id="4" name="Picture 942"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210175"/>
          <a:ext cx="180976" cy="180976"/>
        </a:xfrm>
        <a:prstGeom prst="rect">
          <a:avLst/>
        </a:prstGeom>
        <a:noFill/>
      </xdr:spPr>
    </xdr:pic>
    <xdr:clientData/>
  </xdr:twoCellAnchor>
  <xdr:twoCellAnchor editAs="oneCell">
    <xdr:from>
      <xdr:col>0</xdr:col>
      <xdr:colOff>219075</xdr:colOff>
      <xdr:row>26</xdr:row>
      <xdr:rowOff>57150</xdr:rowOff>
    </xdr:from>
    <xdr:to>
      <xdr:col>0</xdr:col>
      <xdr:colOff>400051</xdr:colOff>
      <xdr:row>27</xdr:row>
      <xdr:rowOff>47626</xdr:rowOff>
    </xdr:to>
    <xdr:pic>
      <xdr:nvPicPr>
        <xdr:cNvPr id="5" name="Picture 942"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915150"/>
          <a:ext cx="180976" cy="180976"/>
        </a:xfrm>
        <a:prstGeom prst="rect">
          <a:avLst/>
        </a:prstGeom>
        <a:noFill/>
      </xdr:spPr>
    </xdr:pic>
    <xdr:clientData/>
  </xdr:twoCellAnchor>
  <xdr:twoCellAnchor editAs="oneCell">
    <xdr:from>
      <xdr:col>0</xdr:col>
      <xdr:colOff>219075</xdr:colOff>
      <xdr:row>40</xdr:row>
      <xdr:rowOff>66675</xdr:rowOff>
    </xdr:from>
    <xdr:to>
      <xdr:col>0</xdr:col>
      <xdr:colOff>400051</xdr:colOff>
      <xdr:row>40</xdr:row>
      <xdr:rowOff>247651</xdr:rowOff>
    </xdr:to>
    <xdr:pic>
      <xdr:nvPicPr>
        <xdr:cNvPr id="6" name="Picture 942"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9782175"/>
          <a:ext cx="180976" cy="180976"/>
        </a:xfrm>
        <a:prstGeom prst="rect">
          <a:avLst/>
        </a:prstGeom>
        <a:noFill/>
      </xdr:spPr>
    </xdr:pic>
    <xdr:clientData/>
  </xdr:twoCellAnchor>
  <xdr:twoCellAnchor editAs="oneCell">
    <xdr:from>
      <xdr:col>0</xdr:col>
      <xdr:colOff>219075</xdr:colOff>
      <xdr:row>48</xdr:row>
      <xdr:rowOff>57150</xdr:rowOff>
    </xdr:from>
    <xdr:to>
      <xdr:col>0</xdr:col>
      <xdr:colOff>400051</xdr:colOff>
      <xdr:row>48</xdr:row>
      <xdr:rowOff>238126</xdr:rowOff>
    </xdr:to>
    <xdr:pic>
      <xdr:nvPicPr>
        <xdr:cNvPr id="9" name="Picture 942"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3773150"/>
          <a:ext cx="180976" cy="180976"/>
        </a:xfrm>
        <a:prstGeom prst="rect">
          <a:avLst/>
        </a:prstGeom>
        <a:noFill/>
      </xdr:spPr>
    </xdr:pic>
    <xdr:clientData/>
  </xdr:twoCellAnchor>
  <xdr:twoCellAnchor editAs="oneCell">
    <xdr:from>
      <xdr:col>0</xdr:col>
      <xdr:colOff>219075</xdr:colOff>
      <xdr:row>49</xdr:row>
      <xdr:rowOff>57150</xdr:rowOff>
    </xdr:from>
    <xdr:to>
      <xdr:col>0</xdr:col>
      <xdr:colOff>400051</xdr:colOff>
      <xdr:row>50</xdr:row>
      <xdr:rowOff>47626</xdr:rowOff>
    </xdr:to>
    <xdr:pic>
      <xdr:nvPicPr>
        <xdr:cNvPr id="10" name="Picture 942"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3773150"/>
          <a:ext cx="180976" cy="180976"/>
        </a:xfrm>
        <a:prstGeom prst="rect">
          <a:avLst/>
        </a:prstGeom>
        <a:noFill/>
      </xdr:spPr>
    </xdr:pic>
    <xdr:clientData/>
  </xdr:twoCellAnchor>
  <xdr:twoCellAnchor editAs="oneCell">
    <xdr:from>
      <xdr:col>0</xdr:col>
      <xdr:colOff>219075</xdr:colOff>
      <xdr:row>78</xdr:row>
      <xdr:rowOff>66675</xdr:rowOff>
    </xdr:from>
    <xdr:to>
      <xdr:col>0</xdr:col>
      <xdr:colOff>400051</xdr:colOff>
      <xdr:row>78</xdr:row>
      <xdr:rowOff>247651</xdr:rowOff>
    </xdr:to>
    <xdr:pic>
      <xdr:nvPicPr>
        <xdr:cNvPr id="11" name="Picture 942"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0353675"/>
          <a:ext cx="180976" cy="180976"/>
        </a:xfrm>
        <a:prstGeom prst="rect">
          <a:avLst/>
        </a:prstGeom>
        <a:noFill/>
      </xdr:spPr>
    </xdr:pic>
    <xdr:clientData/>
  </xdr:twoCellAnchor>
  <xdr:twoCellAnchor editAs="oneCell">
    <xdr:from>
      <xdr:col>0</xdr:col>
      <xdr:colOff>219075</xdr:colOff>
      <xdr:row>82</xdr:row>
      <xdr:rowOff>66675</xdr:rowOff>
    </xdr:from>
    <xdr:to>
      <xdr:col>0</xdr:col>
      <xdr:colOff>400051</xdr:colOff>
      <xdr:row>82</xdr:row>
      <xdr:rowOff>247651</xdr:rowOff>
    </xdr:to>
    <xdr:pic>
      <xdr:nvPicPr>
        <xdr:cNvPr id="12" name="Picture 942"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3307675"/>
          <a:ext cx="180976" cy="180976"/>
        </a:xfrm>
        <a:prstGeom prst="rect">
          <a:avLst/>
        </a:prstGeom>
        <a:noFill/>
      </xdr:spPr>
    </xdr:pic>
    <xdr:clientData/>
  </xdr:twoCellAnchor>
  <xdr:twoCellAnchor editAs="oneCell">
    <xdr:from>
      <xdr:col>0</xdr:col>
      <xdr:colOff>219075</xdr:colOff>
      <xdr:row>86</xdr:row>
      <xdr:rowOff>57150</xdr:rowOff>
    </xdr:from>
    <xdr:to>
      <xdr:col>0</xdr:col>
      <xdr:colOff>400051</xdr:colOff>
      <xdr:row>87</xdr:row>
      <xdr:rowOff>47626</xdr:rowOff>
    </xdr:to>
    <xdr:pic>
      <xdr:nvPicPr>
        <xdr:cNvPr id="15" name="Picture 942"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4535150"/>
          <a:ext cx="180976" cy="180976"/>
        </a:xfrm>
        <a:prstGeom prst="rect">
          <a:avLst/>
        </a:prstGeom>
        <a:noFill/>
      </xdr:spPr>
    </xdr:pic>
    <xdr:clientData/>
  </xdr:twoCellAnchor>
  <xdr:twoCellAnchor editAs="oneCell">
    <xdr:from>
      <xdr:col>0</xdr:col>
      <xdr:colOff>219075</xdr:colOff>
      <xdr:row>125</xdr:row>
      <xdr:rowOff>66675</xdr:rowOff>
    </xdr:from>
    <xdr:to>
      <xdr:col>0</xdr:col>
      <xdr:colOff>400051</xdr:colOff>
      <xdr:row>125</xdr:row>
      <xdr:rowOff>247651</xdr:rowOff>
    </xdr:to>
    <xdr:pic>
      <xdr:nvPicPr>
        <xdr:cNvPr id="17" name="Picture 942"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0843200"/>
          <a:ext cx="180976" cy="180976"/>
        </a:xfrm>
        <a:prstGeom prst="rect">
          <a:avLst/>
        </a:prstGeom>
        <a:noFill/>
      </xdr:spPr>
    </xdr:pic>
    <xdr:clientData/>
  </xdr:twoCellAnchor>
  <xdr:twoCellAnchor editAs="oneCell">
    <xdr:from>
      <xdr:col>0</xdr:col>
      <xdr:colOff>219075</xdr:colOff>
      <xdr:row>135</xdr:row>
      <xdr:rowOff>66675</xdr:rowOff>
    </xdr:from>
    <xdr:to>
      <xdr:col>0</xdr:col>
      <xdr:colOff>400051</xdr:colOff>
      <xdr:row>135</xdr:row>
      <xdr:rowOff>247651</xdr:rowOff>
    </xdr:to>
    <xdr:pic>
      <xdr:nvPicPr>
        <xdr:cNvPr id="13" name="Picture 942"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1414700"/>
          <a:ext cx="180976" cy="180976"/>
        </a:xfrm>
        <a:prstGeom prst="rect">
          <a:avLst/>
        </a:prstGeom>
        <a:noFill/>
      </xdr:spPr>
    </xdr:pic>
    <xdr:clientData/>
  </xdr:twoCellAnchor>
  <xdr:twoCellAnchor editAs="oneCell">
    <xdr:from>
      <xdr:col>0</xdr:col>
      <xdr:colOff>219075</xdr:colOff>
      <xdr:row>136</xdr:row>
      <xdr:rowOff>66675</xdr:rowOff>
    </xdr:from>
    <xdr:to>
      <xdr:col>0</xdr:col>
      <xdr:colOff>400051</xdr:colOff>
      <xdr:row>136</xdr:row>
      <xdr:rowOff>247651</xdr:rowOff>
    </xdr:to>
    <xdr:pic>
      <xdr:nvPicPr>
        <xdr:cNvPr id="14" name="Picture 942"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1414700"/>
          <a:ext cx="180976" cy="180976"/>
        </a:xfrm>
        <a:prstGeom prst="rect">
          <a:avLst/>
        </a:prstGeom>
        <a:noFill/>
      </xdr:spPr>
    </xdr:pic>
    <xdr:clientData/>
  </xdr:twoCellAnchor>
  <xdr:twoCellAnchor editAs="oneCell">
    <xdr:from>
      <xdr:col>0</xdr:col>
      <xdr:colOff>219075</xdr:colOff>
      <xdr:row>137</xdr:row>
      <xdr:rowOff>66675</xdr:rowOff>
    </xdr:from>
    <xdr:to>
      <xdr:col>0</xdr:col>
      <xdr:colOff>400051</xdr:colOff>
      <xdr:row>137</xdr:row>
      <xdr:rowOff>247651</xdr:rowOff>
    </xdr:to>
    <xdr:pic>
      <xdr:nvPicPr>
        <xdr:cNvPr id="18" name="Picture 942"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6005750"/>
          <a:ext cx="180976" cy="180976"/>
        </a:xfrm>
        <a:prstGeom prst="rect">
          <a:avLst/>
        </a:prstGeom>
        <a:noFill/>
      </xdr:spPr>
    </xdr:pic>
    <xdr:clientData/>
  </xdr:twoCellAnchor>
  <xdr:twoCellAnchor editAs="oneCell">
    <xdr:from>
      <xdr:col>0</xdr:col>
      <xdr:colOff>219075</xdr:colOff>
      <xdr:row>147</xdr:row>
      <xdr:rowOff>57150</xdr:rowOff>
    </xdr:from>
    <xdr:to>
      <xdr:col>0</xdr:col>
      <xdr:colOff>400051</xdr:colOff>
      <xdr:row>147</xdr:row>
      <xdr:rowOff>238126</xdr:rowOff>
    </xdr:to>
    <xdr:pic>
      <xdr:nvPicPr>
        <xdr:cNvPr id="23" name="Picture 942"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1139725"/>
          <a:ext cx="180976" cy="180976"/>
        </a:xfrm>
        <a:prstGeom prst="rect">
          <a:avLst/>
        </a:prstGeom>
        <a:noFill/>
      </xdr:spPr>
    </xdr:pic>
    <xdr:clientData/>
  </xdr:twoCellAnchor>
  <xdr:twoCellAnchor editAs="oneCell">
    <xdr:from>
      <xdr:col>0</xdr:col>
      <xdr:colOff>219075</xdr:colOff>
      <xdr:row>86</xdr:row>
      <xdr:rowOff>57150</xdr:rowOff>
    </xdr:from>
    <xdr:to>
      <xdr:col>0</xdr:col>
      <xdr:colOff>400051</xdr:colOff>
      <xdr:row>87</xdr:row>
      <xdr:rowOff>47626</xdr:rowOff>
    </xdr:to>
    <xdr:pic>
      <xdr:nvPicPr>
        <xdr:cNvPr id="28" name="Picture 942"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4154150"/>
          <a:ext cx="180976" cy="180976"/>
        </a:xfrm>
        <a:prstGeom prst="rect">
          <a:avLst/>
        </a:prstGeom>
        <a:noFill/>
      </xdr:spPr>
    </xdr:pic>
    <xdr:clientData/>
  </xdr:twoCellAnchor>
  <xdr:twoCellAnchor editAs="oneCell">
    <xdr:from>
      <xdr:col>0</xdr:col>
      <xdr:colOff>219075</xdr:colOff>
      <xdr:row>114</xdr:row>
      <xdr:rowOff>66675</xdr:rowOff>
    </xdr:from>
    <xdr:to>
      <xdr:col>0</xdr:col>
      <xdr:colOff>400051</xdr:colOff>
      <xdr:row>114</xdr:row>
      <xdr:rowOff>247651</xdr:rowOff>
    </xdr:to>
    <xdr:pic>
      <xdr:nvPicPr>
        <xdr:cNvPr id="24" name="Picture 942"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5593675"/>
          <a:ext cx="180976" cy="18097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0tools/2009%20DAH/Data%20collection%20tool%20-%20Spider%20diagram.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Instructions"/>
      <sheetName val="Summary"/>
      <sheetName val="Audit tool"/>
      <sheetName val="Sheet2"/>
      <sheetName val="Recommendations"/>
    </sheetNames>
    <sheetDataSet>
      <sheetData sheetId="0"/>
      <sheetData sheetId="1"/>
      <sheetData sheetId="2"/>
      <sheetData sheetId="3"/>
      <sheetData sheetId="4">
        <row r="2">
          <cell r="A2" t="str">
            <v>Male</v>
          </cell>
          <cell r="E2" t="str">
            <v>Yes</v>
          </cell>
          <cell r="G2" t="str">
            <v>Yes</v>
          </cell>
          <cell r="J2" t="str">
            <v>Yes</v>
          </cell>
        </row>
        <row r="3">
          <cell r="A3" t="str">
            <v>Female</v>
          </cell>
          <cell r="E3" t="str">
            <v>No</v>
          </cell>
          <cell r="G3" t="str">
            <v>No</v>
          </cell>
          <cell r="J3" t="str">
            <v>No</v>
          </cell>
        </row>
        <row r="4">
          <cell r="E4" t="str">
            <v>Unable to answer</v>
          </cell>
          <cell r="G4" t="str">
            <v>Unable to answer</v>
          </cell>
          <cell r="J4" t="str">
            <v>Unable to answer</v>
          </cell>
        </row>
        <row r="5">
          <cell r="J5" t="str">
            <v>NA</v>
          </cell>
        </row>
        <row r="8">
          <cell r="A8" t="str">
            <v>Yes</v>
          </cell>
        </row>
        <row r="9">
          <cell r="A9" t="str">
            <v>No</v>
          </cell>
        </row>
        <row r="10">
          <cell r="A10" t="str">
            <v>Unable to answer</v>
          </cell>
        </row>
        <row r="14">
          <cell r="A14" t="str">
            <v>Yes</v>
          </cell>
        </row>
        <row r="15">
          <cell r="A15" t="str">
            <v>No</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1poc.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1"/>
  <dimension ref="B1:B17"/>
  <sheetViews>
    <sheetView tabSelected="1" workbookViewId="0">
      <selection activeCell="B1" sqref="B1"/>
    </sheetView>
  </sheetViews>
  <sheetFormatPr defaultRowHeight="15"/>
  <cols>
    <col min="1" max="1" width="55.42578125" style="2" customWidth="1"/>
    <col min="2" max="2" width="80.7109375" style="2" customWidth="1"/>
    <col min="3" max="16384" width="9.140625" style="2"/>
  </cols>
  <sheetData>
    <row r="1" spans="2:2">
      <c r="B1" s="1"/>
    </row>
    <row r="2" spans="2:2">
      <c r="B2" s="1"/>
    </row>
    <row r="3" spans="2:2">
      <c r="B3" s="1"/>
    </row>
    <row r="4" spans="2:2">
      <c r="B4" s="3"/>
    </row>
    <row r="5" spans="2:2" ht="18.75">
      <c r="B5" s="35" t="s">
        <v>6</v>
      </c>
    </row>
    <row r="6" spans="2:2" ht="18.75">
      <c r="B6" s="34" t="s">
        <v>2</v>
      </c>
    </row>
    <row r="7" spans="2:2">
      <c r="B7" s="1"/>
    </row>
    <row r="8" spans="2:2" ht="90">
      <c r="B8" s="33" t="s">
        <v>7</v>
      </c>
    </row>
    <row r="9" spans="2:2">
      <c r="B9" s="1"/>
    </row>
    <row r="10" spans="2:2">
      <c r="B10" s="4" t="s">
        <v>3</v>
      </c>
    </row>
    <row r="11" spans="2:2">
      <c r="B11" s="4"/>
    </row>
    <row r="12" spans="2:2">
      <c r="B12" s="32" t="s">
        <v>4</v>
      </c>
    </row>
    <row r="13" spans="2:2">
      <c r="B13" s="5"/>
    </row>
    <row r="14" spans="2:2" ht="30">
      <c r="B14" s="5" t="s">
        <v>5</v>
      </c>
    </row>
    <row r="15" spans="2:2">
      <c r="B15" s="3"/>
    </row>
    <row r="16" spans="2:2" ht="30">
      <c r="B16" s="5" t="s">
        <v>290</v>
      </c>
    </row>
    <row r="17" spans="2:2">
      <c r="B17" s="91" t="s">
        <v>291</v>
      </c>
    </row>
  </sheetData>
  <sheetProtection select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5"/>
  <sheetViews>
    <sheetView workbookViewId="0"/>
  </sheetViews>
  <sheetFormatPr defaultRowHeight="15"/>
  <cols>
    <col min="1" max="1" width="140.140625" style="2" customWidth="1"/>
    <col min="2" max="16384" width="9.140625" style="2"/>
  </cols>
  <sheetData>
    <row r="1" spans="1:1" ht="17.25" customHeight="1">
      <c r="A1" s="43" t="s">
        <v>189</v>
      </c>
    </row>
    <row r="2" spans="1:1" ht="6.75" customHeight="1"/>
    <row r="3" spans="1:1" ht="28.5" customHeight="1">
      <c r="A3" s="93" t="s">
        <v>296</v>
      </c>
    </row>
    <row r="4" spans="1:1" ht="6.75" customHeight="1">
      <c r="A4" s="93"/>
    </row>
    <row r="5" spans="1:1">
      <c r="A5" s="2" t="s">
        <v>207</v>
      </c>
    </row>
    <row r="6" spans="1:1" ht="6.75" customHeight="1"/>
    <row r="7" spans="1:1">
      <c r="A7" s="36" t="s">
        <v>292</v>
      </c>
    </row>
    <row r="8" spans="1:1" ht="15" customHeight="1">
      <c r="A8" s="31" t="s">
        <v>293</v>
      </c>
    </row>
    <row r="9" spans="1:1" ht="15" customHeight="1">
      <c r="A9" s="31" t="s">
        <v>298</v>
      </c>
    </row>
    <row r="10" spans="1:1" ht="30" customHeight="1">
      <c r="A10" s="32" t="s">
        <v>299</v>
      </c>
    </row>
    <row r="11" spans="1:1">
      <c r="A11" s="92" t="s">
        <v>294</v>
      </c>
    </row>
    <row r="12" spans="1:1" ht="6.75" customHeight="1">
      <c r="A12" s="92"/>
    </row>
    <row r="13" spans="1:1" ht="30" customHeight="1">
      <c r="A13" s="5" t="s">
        <v>190</v>
      </c>
    </row>
    <row r="14" spans="1:1" ht="6.75" customHeight="1"/>
    <row r="15" spans="1:1">
      <c r="A15" s="2" t="s">
        <v>191</v>
      </c>
    </row>
    <row r="16" spans="1:1" ht="6.75" customHeight="1"/>
    <row r="17" spans="1:1" ht="30">
      <c r="A17" s="93" t="s">
        <v>192</v>
      </c>
    </row>
    <row r="18" spans="1:1" ht="8.25" customHeight="1"/>
    <row r="19" spans="1:1">
      <c r="A19" s="2" t="s">
        <v>295</v>
      </c>
    </row>
    <row r="20" spans="1:1" ht="8.25" customHeight="1"/>
    <row r="21" spans="1:1">
      <c r="A21" s="94" t="s">
        <v>193</v>
      </c>
    </row>
    <row r="23" spans="1:1" ht="15" customHeight="1"/>
    <row r="24" spans="1:1" ht="15" customHeight="1"/>
    <row r="25" spans="1:1" ht="15" customHeight="1"/>
    <row r="26" spans="1:1" ht="15" customHeight="1"/>
    <row r="27" spans="1:1" ht="8.25" customHeight="1"/>
    <row r="28" spans="1:1" ht="30.75" customHeight="1"/>
    <row r="29" spans="1:1" ht="8.25" customHeight="1"/>
    <row r="31" spans="1:1" ht="8.25" customHeight="1"/>
    <row r="33" ht="8.25" customHeight="1"/>
    <row r="35" ht="8.25" customHeight="1"/>
  </sheetData>
  <sheetProtection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1:AA161"/>
  <sheetViews>
    <sheetView workbookViewId="0">
      <pane ySplit="3" topLeftCell="A4" activePane="bottomLeft" state="frozen"/>
      <selection pane="bottomLeft" activeCell="E5" sqref="E5"/>
    </sheetView>
  </sheetViews>
  <sheetFormatPr defaultRowHeight="15"/>
  <cols>
    <col min="1" max="1" width="9.140625" style="2"/>
    <col min="2" max="2" width="9.140625" style="7"/>
    <col min="3" max="3" width="27.140625" style="8" customWidth="1"/>
    <col min="4" max="4" width="30.140625" style="2" customWidth="1"/>
    <col min="5" max="13" width="10.42578125" style="9" customWidth="1"/>
    <col min="14" max="14" width="19.140625" style="9" bestFit="1" customWidth="1"/>
    <col min="15" max="15" width="9.140625" style="10"/>
    <col min="16" max="16" width="9.140625" style="78"/>
    <col min="17" max="17" width="9.140625" style="61"/>
    <col min="18" max="18" width="9.140625" style="60"/>
    <col min="19" max="19" width="9.140625" style="61"/>
    <col min="20" max="20" width="9.140625" style="60"/>
    <col min="21" max="21" width="11.140625" style="59" customWidth="1"/>
    <col min="22" max="22" width="12.140625" style="60" customWidth="1"/>
    <col min="23" max="23" width="9.140625" style="81"/>
    <col min="24" max="24" width="9.140625" style="2"/>
    <col min="25" max="25" width="9.140625" style="73" customWidth="1"/>
    <col min="26" max="26" width="9.140625" style="74"/>
    <col min="27" max="27" width="9.140625" style="75"/>
    <col min="28" max="16384" width="9.140625" style="2"/>
  </cols>
  <sheetData>
    <row r="1" spans="1:27" ht="18.75">
      <c r="A1" s="43" t="s">
        <v>208</v>
      </c>
    </row>
    <row r="3" spans="1:27" ht="45" customHeight="1">
      <c r="A3" s="18"/>
      <c r="B3" s="19" t="s">
        <v>0</v>
      </c>
      <c r="C3" s="20"/>
      <c r="D3" s="21"/>
      <c r="E3" s="19" t="s">
        <v>9</v>
      </c>
      <c r="F3" s="19" t="s">
        <v>10</v>
      </c>
      <c r="G3" s="19" t="s">
        <v>11</v>
      </c>
      <c r="H3" s="19" t="s">
        <v>12</v>
      </c>
      <c r="I3" s="19" t="s">
        <v>13</v>
      </c>
      <c r="J3" s="19" t="s">
        <v>14</v>
      </c>
      <c r="K3" s="19" t="s">
        <v>15</v>
      </c>
      <c r="L3" s="19" t="s">
        <v>16</v>
      </c>
      <c r="M3" s="19" t="s">
        <v>17</v>
      </c>
      <c r="N3" s="19" t="s">
        <v>297</v>
      </c>
      <c r="P3" s="79" t="s">
        <v>262</v>
      </c>
      <c r="Q3" s="57" t="s">
        <v>263</v>
      </c>
      <c r="R3" s="58" t="s">
        <v>264</v>
      </c>
      <c r="S3" s="57" t="s">
        <v>265</v>
      </c>
      <c r="T3" s="58" t="s">
        <v>266</v>
      </c>
      <c r="U3" s="57" t="s">
        <v>282</v>
      </c>
      <c r="V3" s="57" t="s">
        <v>158</v>
      </c>
      <c r="W3" s="82" t="s">
        <v>268</v>
      </c>
      <c r="Y3" s="76" t="b">
        <v>0</v>
      </c>
      <c r="Z3" s="74" t="s">
        <v>267</v>
      </c>
      <c r="AA3" s="77" t="s">
        <v>269</v>
      </c>
    </row>
    <row r="4" spans="1:27">
      <c r="A4" s="95" t="s">
        <v>39</v>
      </c>
      <c r="B4" s="95"/>
      <c r="C4" s="95"/>
      <c r="D4" s="95"/>
      <c r="E4" s="95"/>
      <c r="F4" s="95"/>
      <c r="G4" s="95"/>
      <c r="H4" s="95"/>
      <c r="I4" s="95"/>
      <c r="J4" s="95"/>
      <c r="K4" s="95"/>
      <c r="L4" s="95"/>
      <c r="M4" s="95"/>
      <c r="N4" s="95"/>
    </row>
    <row r="5" spans="1:27">
      <c r="A5" s="22"/>
      <c r="B5" s="44">
        <v>1</v>
      </c>
      <c r="C5" s="33" t="s">
        <v>18</v>
      </c>
      <c r="D5" s="22"/>
      <c r="E5" s="12"/>
      <c r="F5" s="12"/>
      <c r="G5" s="12"/>
      <c r="H5" s="12"/>
      <c r="I5" s="12"/>
      <c r="J5" s="12"/>
      <c r="K5" s="12"/>
      <c r="L5" s="12"/>
      <c r="M5" s="12"/>
      <c r="N5" s="12"/>
    </row>
    <row r="6" spans="1:27">
      <c r="A6" s="23"/>
      <c r="B6" s="62">
        <v>2</v>
      </c>
      <c r="C6" s="18" t="s">
        <v>1</v>
      </c>
      <c r="D6" s="22"/>
      <c r="E6" s="12"/>
      <c r="F6" s="12"/>
      <c r="G6" s="12"/>
      <c r="H6" s="12"/>
      <c r="I6" s="12"/>
      <c r="J6" s="12"/>
      <c r="K6" s="12"/>
      <c r="L6" s="12"/>
      <c r="M6" s="12"/>
      <c r="N6" s="12"/>
    </row>
    <row r="7" spans="1:27">
      <c r="A7" s="107"/>
      <c r="B7" s="97">
        <v>3</v>
      </c>
      <c r="C7" s="109" t="s">
        <v>19</v>
      </c>
      <c r="D7" s="24" t="s">
        <v>20</v>
      </c>
      <c r="E7" s="90"/>
      <c r="F7" s="12"/>
      <c r="G7" s="12"/>
      <c r="H7" s="12"/>
      <c r="I7" s="12"/>
      <c r="J7" s="12"/>
      <c r="K7" s="12"/>
      <c r="L7" s="12"/>
      <c r="M7" s="12"/>
      <c r="N7" s="12"/>
    </row>
    <row r="8" spans="1:27">
      <c r="A8" s="108"/>
      <c r="B8" s="97"/>
      <c r="C8" s="109"/>
      <c r="D8" s="25" t="s">
        <v>21</v>
      </c>
      <c r="E8" s="12"/>
      <c r="F8" s="12"/>
      <c r="G8" s="12"/>
      <c r="H8" s="12"/>
      <c r="I8" s="12"/>
      <c r="J8" s="12"/>
      <c r="K8" s="12"/>
      <c r="L8" s="12"/>
      <c r="M8" s="12"/>
      <c r="N8" s="12"/>
    </row>
    <row r="9" spans="1:27">
      <c r="A9" s="107"/>
      <c r="B9" s="97">
        <v>4</v>
      </c>
      <c r="C9" s="109" t="s">
        <v>22</v>
      </c>
      <c r="D9" s="24" t="s">
        <v>20</v>
      </c>
      <c r="E9" s="90"/>
      <c r="F9" s="12"/>
      <c r="G9" s="12"/>
      <c r="H9" s="12"/>
      <c r="I9" s="12"/>
      <c r="J9" s="12"/>
      <c r="K9" s="12"/>
      <c r="L9" s="12"/>
      <c r="M9" s="12"/>
      <c r="N9" s="12"/>
    </row>
    <row r="10" spans="1:27">
      <c r="A10" s="108"/>
      <c r="B10" s="97"/>
      <c r="C10" s="109"/>
      <c r="D10" s="25" t="s">
        <v>21</v>
      </c>
      <c r="E10" s="12"/>
      <c r="F10" s="12"/>
      <c r="G10" s="12"/>
      <c r="H10" s="12"/>
      <c r="I10" s="12"/>
      <c r="J10" s="12"/>
      <c r="K10" s="12"/>
      <c r="L10" s="12"/>
      <c r="M10" s="12"/>
      <c r="N10" s="12"/>
    </row>
    <row r="11" spans="1:27" ht="30" customHeight="1">
      <c r="A11" s="84"/>
      <c r="B11" s="83">
        <v>5</v>
      </c>
      <c r="C11" s="85" t="s">
        <v>23</v>
      </c>
      <c r="D11" s="22"/>
      <c r="E11" s="12"/>
      <c r="F11" s="12"/>
      <c r="G11" s="12"/>
      <c r="H11" s="12"/>
      <c r="I11" s="12"/>
      <c r="J11" s="12"/>
      <c r="K11" s="12"/>
      <c r="L11" s="12"/>
      <c r="M11" s="12"/>
      <c r="N11" s="12"/>
    </row>
    <row r="12" spans="1:27" ht="30">
      <c r="A12" s="22"/>
      <c r="B12" s="44">
        <v>6</v>
      </c>
      <c r="C12" s="18" t="s">
        <v>29</v>
      </c>
      <c r="D12" s="22"/>
      <c r="E12" s="12"/>
      <c r="F12" s="12"/>
      <c r="G12" s="12"/>
      <c r="H12" s="12"/>
      <c r="I12" s="12"/>
      <c r="J12" s="12"/>
      <c r="K12" s="12"/>
      <c r="L12" s="12"/>
      <c r="M12" s="12"/>
      <c r="N12" s="12"/>
    </row>
    <row r="13" spans="1:27">
      <c r="A13" s="84"/>
      <c r="B13" s="83">
        <v>7</v>
      </c>
      <c r="C13" s="85" t="s">
        <v>285</v>
      </c>
      <c r="D13" s="22"/>
      <c r="E13" s="12"/>
      <c r="F13" s="12"/>
      <c r="G13" s="12"/>
      <c r="H13" s="12"/>
      <c r="I13" s="12"/>
      <c r="J13" s="12"/>
      <c r="K13" s="12"/>
      <c r="L13" s="12"/>
      <c r="M13" s="12"/>
      <c r="N13" s="12"/>
    </row>
    <row r="14" spans="1:27">
      <c r="A14" s="107"/>
      <c r="B14" s="97">
        <v>8</v>
      </c>
      <c r="C14" s="109" t="s">
        <v>34</v>
      </c>
      <c r="D14" s="24" t="s">
        <v>20</v>
      </c>
      <c r="E14" s="90"/>
      <c r="F14" s="12"/>
      <c r="G14" s="12"/>
      <c r="H14" s="12"/>
      <c r="I14" s="12"/>
      <c r="J14" s="12"/>
      <c r="K14" s="12"/>
      <c r="L14" s="12"/>
      <c r="M14" s="12"/>
      <c r="N14" s="12"/>
    </row>
    <row r="15" spans="1:27">
      <c r="A15" s="108"/>
      <c r="B15" s="97"/>
      <c r="C15" s="109"/>
      <c r="D15" s="25" t="s">
        <v>21</v>
      </c>
      <c r="E15" s="12"/>
      <c r="F15" s="12"/>
      <c r="G15" s="12"/>
      <c r="H15" s="12"/>
      <c r="I15" s="12"/>
      <c r="J15" s="12"/>
      <c r="K15" s="12"/>
      <c r="L15" s="12"/>
      <c r="M15" s="12"/>
      <c r="N15" s="12"/>
    </row>
    <row r="16" spans="1:27" ht="30">
      <c r="A16" s="56"/>
      <c r="B16" s="44">
        <v>9</v>
      </c>
      <c r="C16" s="18" t="s">
        <v>35</v>
      </c>
      <c r="D16" s="22"/>
      <c r="E16" s="12"/>
      <c r="F16" s="12"/>
      <c r="G16" s="12"/>
      <c r="H16" s="12"/>
      <c r="I16" s="12"/>
      <c r="J16" s="12"/>
      <c r="K16" s="12"/>
      <c r="L16" s="12"/>
      <c r="M16" s="12"/>
      <c r="N16" s="12"/>
      <c r="P16" s="80">
        <f>COUNTIF(E16:N16,"Yes")</f>
        <v>0</v>
      </c>
      <c r="Q16" s="60" t="str">
        <f>IF(ISERROR(P16/T16),"%",P16/T16*100)</f>
        <v>%</v>
      </c>
      <c r="R16" s="60">
        <f>COUNTIF(E16:N16, "no")</f>
        <v>0</v>
      </c>
      <c r="S16" s="60" t="str">
        <f>IF(ISERROR(R16/T16),"%",R16/T16*100)</f>
        <v>%</v>
      </c>
      <c r="T16" s="60">
        <f>SUM(P16+R16)</f>
        <v>0</v>
      </c>
      <c r="U16" s="60">
        <f>Y16+Z16</f>
        <v>10</v>
      </c>
      <c r="V16" s="60">
        <f>COUNTIF(E16:N16,"NA")</f>
        <v>0</v>
      </c>
      <c r="W16" s="81">
        <f>P16+R16+U16+V16</f>
        <v>10</v>
      </c>
      <c r="X16" s="60"/>
      <c r="Y16" s="73">
        <f>COUNTIF(E16:N16,"FALSE")</f>
        <v>0</v>
      </c>
      <c r="Z16" s="73">
        <f>COUNTIF(E16:N16,"")</f>
        <v>10</v>
      </c>
      <c r="AA16" s="73" t="str">
        <f>IF(U16=W16,"No data", IF(V16=W16,"NA", IF(U16+V16=W16,"NA", Q16)))</f>
        <v>No data</v>
      </c>
    </row>
    <row r="17" spans="1:27">
      <c r="A17" s="113"/>
      <c r="B17" s="113"/>
      <c r="C17" s="114" t="s">
        <v>41</v>
      </c>
      <c r="D17" s="114"/>
      <c r="E17" s="114"/>
      <c r="F17" s="114"/>
      <c r="G17" s="114"/>
      <c r="H17" s="114"/>
      <c r="I17" s="114"/>
      <c r="J17" s="114"/>
      <c r="K17" s="114"/>
      <c r="L17" s="114"/>
      <c r="M17" s="114"/>
      <c r="N17" s="114"/>
    </row>
    <row r="18" spans="1:27">
      <c r="A18" s="95" t="s">
        <v>40</v>
      </c>
      <c r="B18" s="95"/>
      <c r="C18" s="95"/>
      <c r="D18" s="95"/>
      <c r="E18" s="95"/>
      <c r="F18" s="95"/>
      <c r="G18" s="95"/>
      <c r="H18" s="95"/>
      <c r="I18" s="95"/>
      <c r="J18" s="95"/>
      <c r="K18" s="95"/>
      <c r="L18" s="95"/>
      <c r="M18" s="95"/>
      <c r="N18" s="95"/>
    </row>
    <row r="19" spans="1:27" ht="30">
      <c r="A19" s="46"/>
      <c r="B19" s="44">
        <v>10</v>
      </c>
      <c r="C19" s="18" t="s">
        <v>42</v>
      </c>
      <c r="D19" s="22"/>
      <c r="E19" s="12"/>
      <c r="F19" s="12"/>
      <c r="G19" s="12"/>
      <c r="H19" s="12"/>
      <c r="I19" s="12"/>
      <c r="J19" s="12"/>
      <c r="K19" s="12"/>
      <c r="L19" s="12"/>
      <c r="M19" s="12"/>
      <c r="N19" s="12"/>
      <c r="P19" s="80">
        <f>COUNTIF(E19:N19,"Yes")</f>
        <v>0</v>
      </c>
      <c r="Q19" s="60" t="str">
        <f>IF(ISERROR(P19/T19),"%",P19/T19*100)</f>
        <v>%</v>
      </c>
      <c r="R19" s="60">
        <f>COUNTIF(E19:N19, "no")</f>
        <v>0</v>
      </c>
      <c r="S19" s="60" t="str">
        <f>IF(ISERROR(R19/T19),"%",R19/T19*100)</f>
        <v>%</v>
      </c>
      <c r="T19" s="60">
        <f>SUM(P19+R19)</f>
        <v>0</v>
      </c>
      <c r="U19" s="60">
        <f>Y19+Z19</f>
        <v>10</v>
      </c>
      <c r="V19" s="60">
        <f>COUNTIF(E19:N19,"NA")</f>
        <v>0</v>
      </c>
      <c r="W19" s="81">
        <f>P19+R19+U19+V19</f>
        <v>10</v>
      </c>
      <c r="X19" s="60"/>
      <c r="Y19" s="73">
        <f>COUNTIF(E19:N19,"FALSE")</f>
        <v>0</v>
      </c>
      <c r="Z19" s="73">
        <f>COUNTIF(E19:N19,"")</f>
        <v>10</v>
      </c>
      <c r="AA19" s="73" t="str">
        <f>IF(U19=W19,"No data", IF(V19=W19,"NA", IF(U19+V19=W19,"NA", Q19)))</f>
        <v>No data</v>
      </c>
    </row>
    <row r="20" spans="1:27">
      <c r="A20" s="113"/>
      <c r="B20" s="113"/>
      <c r="C20" s="114" t="s">
        <v>45</v>
      </c>
      <c r="D20" s="114"/>
      <c r="E20" s="114"/>
      <c r="F20" s="114"/>
      <c r="G20" s="114"/>
      <c r="H20" s="114"/>
      <c r="I20" s="114"/>
      <c r="J20" s="114"/>
      <c r="K20" s="114"/>
      <c r="L20" s="114"/>
      <c r="M20" s="114"/>
      <c r="N20" s="114"/>
    </row>
    <row r="21" spans="1:27">
      <c r="A21" s="107"/>
      <c r="B21" s="97">
        <v>11</v>
      </c>
      <c r="C21" s="109" t="s">
        <v>46</v>
      </c>
      <c r="D21" s="24" t="s">
        <v>20</v>
      </c>
      <c r="E21" s="12" t="b">
        <f>IF(E19="No","NA", IF(E19="Yes",""))</f>
        <v>0</v>
      </c>
      <c r="F21" s="12" t="b">
        <f t="shared" ref="F21:N21" si="0">IF(F19="No","NA", IF(F19="Yes",""))</f>
        <v>0</v>
      </c>
      <c r="G21" s="12" t="b">
        <f t="shared" si="0"/>
        <v>0</v>
      </c>
      <c r="H21" s="12" t="b">
        <f t="shared" si="0"/>
        <v>0</v>
      </c>
      <c r="I21" s="12" t="b">
        <f t="shared" si="0"/>
        <v>0</v>
      </c>
      <c r="J21" s="12" t="b">
        <f t="shared" si="0"/>
        <v>0</v>
      </c>
      <c r="K21" s="12" t="b">
        <f t="shared" si="0"/>
        <v>0</v>
      </c>
      <c r="L21" s="12" t="b">
        <f t="shared" si="0"/>
        <v>0</v>
      </c>
      <c r="M21" s="12" t="b">
        <f t="shared" si="0"/>
        <v>0</v>
      </c>
      <c r="N21" s="12" t="b">
        <f t="shared" si="0"/>
        <v>0</v>
      </c>
    </row>
    <row r="22" spans="1:27">
      <c r="A22" s="108"/>
      <c r="B22" s="97"/>
      <c r="C22" s="109"/>
      <c r="D22" s="26" t="s">
        <v>21</v>
      </c>
      <c r="E22" s="15" t="b">
        <f>IF(E19="No","NA", IF(E19="Yes",""))</f>
        <v>0</v>
      </c>
      <c r="F22" s="15" t="b">
        <f t="shared" ref="F22:N22" si="1">IF(F19="No","NA", IF(F19="Yes",""))</f>
        <v>0</v>
      </c>
      <c r="G22" s="15" t="b">
        <f t="shared" si="1"/>
        <v>0</v>
      </c>
      <c r="H22" s="15" t="b">
        <f t="shared" si="1"/>
        <v>0</v>
      </c>
      <c r="I22" s="15" t="b">
        <f t="shared" si="1"/>
        <v>0</v>
      </c>
      <c r="J22" s="15" t="b">
        <f t="shared" si="1"/>
        <v>0</v>
      </c>
      <c r="K22" s="15" t="b">
        <f t="shared" si="1"/>
        <v>0</v>
      </c>
      <c r="L22" s="15" t="b">
        <f t="shared" si="1"/>
        <v>0</v>
      </c>
      <c r="M22" s="15" t="b">
        <f t="shared" si="1"/>
        <v>0</v>
      </c>
      <c r="N22" s="15" t="b">
        <f t="shared" si="1"/>
        <v>0</v>
      </c>
    </row>
    <row r="23" spans="1:27">
      <c r="A23" s="96"/>
      <c r="B23" s="97">
        <v>12</v>
      </c>
      <c r="C23" s="109" t="s">
        <v>48</v>
      </c>
      <c r="D23" s="47" t="s">
        <v>58</v>
      </c>
      <c r="E23" s="12" t="b">
        <f>IF(E19="No","NA", IF(E19="Yes",""))</f>
        <v>0</v>
      </c>
      <c r="F23" s="12" t="b">
        <f t="shared" ref="F23:N23" si="2">IF(F19="No","NA", IF(F19="Yes",""))</f>
        <v>0</v>
      </c>
      <c r="G23" s="12" t="b">
        <f t="shared" si="2"/>
        <v>0</v>
      </c>
      <c r="H23" s="12" t="b">
        <f t="shared" si="2"/>
        <v>0</v>
      </c>
      <c r="I23" s="12" t="b">
        <f t="shared" si="2"/>
        <v>0</v>
      </c>
      <c r="J23" s="12" t="b">
        <f t="shared" si="2"/>
        <v>0</v>
      </c>
      <c r="K23" s="12" t="b">
        <f t="shared" si="2"/>
        <v>0</v>
      </c>
      <c r="L23" s="12" t="b">
        <f t="shared" si="2"/>
        <v>0</v>
      </c>
      <c r="M23" s="12" t="b">
        <f t="shared" si="2"/>
        <v>0</v>
      </c>
      <c r="N23" s="12" t="b">
        <f t="shared" si="2"/>
        <v>0</v>
      </c>
    </row>
    <row r="24" spans="1:27">
      <c r="A24" s="96"/>
      <c r="B24" s="97"/>
      <c r="C24" s="109"/>
      <c r="D24" s="27" t="s">
        <v>21</v>
      </c>
      <c r="E24" s="15" t="b">
        <f>IF(E19="No","NA", IF(E19="Yes",""))</f>
        <v>0</v>
      </c>
      <c r="F24" s="15" t="b">
        <f t="shared" ref="F24:N24" si="3">IF(F19="No","NA", IF(F19="Yes",""))</f>
        <v>0</v>
      </c>
      <c r="G24" s="15" t="b">
        <f t="shared" si="3"/>
        <v>0</v>
      </c>
      <c r="H24" s="15" t="b">
        <f t="shared" si="3"/>
        <v>0</v>
      </c>
      <c r="I24" s="15" t="b">
        <f t="shared" si="3"/>
        <v>0</v>
      </c>
      <c r="J24" s="15" t="b">
        <f t="shared" si="3"/>
        <v>0</v>
      </c>
      <c r="K24" s="15" t="b">
        <f t="shared" si="3"/>
        <v>0</v>
      </c>
      <c r="L24" s="15" t="b">
        <f t="shared" si="3"/>
        <v>0</v>
      </c>
      <c r="M24" s="15" t="b">
        <f t="shared" si="3"/>
        <v>0</v>
      </c>
      <c r="N24" s="15" t="b">
        <f t="shared" si="3"/>
        <v>0</v>
      </c>
    </row>
    <row r="25" spans="1:27" ht="15" customHeight="1">
      <c r="A25" s="96"/>
      <c r="B25" s="97"/>
      <c r="C25" s="109"/>
      <c r="D25" s="28" t="s">
        <v>59</v>
      </c>
      <c r="E25" s="12" t="b">
        <f>IF(E19="No","NA", IF(E19="Yes",""))</f>
        <v>0</v>
      </c>
      <c r="F25" s="12" t="b">
        <f t="shared" ref="F25:N25" si="4">IF(F19="No","NA", IF(F19="Yes",""))</f>
        <v>0</v>
      </c>
      <c r="G25" s="12" t="b">
        <f t="shared" si="4"/>
        <v>0</v>
      </c>
      <c r="H25" s="12" t="b">
        <f t="shared" si="4"/>
        <v>0</v>
      </c>
      <c r="I25" s="12" t="b">
        <f t="shared" si="4"/>
        <v>0</v>
      </c>
      <c r="J25" s="12" t="b">
        <f t="shared" si="4"/>
        <v>0</v>
      </c>
      <c r="K25" s="12" t="b">
        <f t="shared" si="4"/>
        <v>0</v>
      </c>
      <c r="L25" s="12" t="b">
        <f t="shared" si="4"/>
        <v>0</v>
      </c>
      <c r="M25" s="12" t="b">
        <f t="shared" si="4"/>
        <v>0</v>
      </c>
      <c r="N25" s="12" t="b">
        <f t="shared" si="4"/>
        <v>0</v>
      </c>
    </row>
    <row r="26" spans="1:27">
      <c r="A26" s="96"/>
      <c r="B26" s="97"/>
      <c r="C26" s="109"/>
      <c r="D26" s="27" t="s">
        <v>21</v>
      </c>
      <c r="E26" s="15" t="b">
        <f>IF(E19="No","NA", IF(E19="Yes",""))</f>
        <v>0</v>
      </c>
      <c r="F26" s="15" t="b">
        <f t="shared" ref="F26:N26" si="5">IF(F19="No","NA", IF(F19="Yes",""))</f>
        <v>0</v>
      </c>
      <c r="G26" s="15" t="b">
        <f t="shared" si="5"/>
        <v>0</v>
      </c>
      <c r="H26" s="15" t="b">
        <f t="shared" si="5"/>
        <v>0</v>
      </c>
      <c r="I26" s="15" t="b">
        <f t="shared" si="5"/>
        <v>0</v>
      </c>
      <c r="J26" s="15" t="b">
        <f t="shared" si="5"/>
        <v>0</v>
      </c>
      <c r="K26" s="15" t="b">
        <f t="shared" si="5"/>
        <v>0</v>
      </c>
      <c r="L26" s="15" t="b">
        <f t="shared" si="5"/>
        <v>0</v>
      </c>
      <c r="M26" s="15" t="b">
        <f t="shared" si="5"/>
        <v>0</v>
      </c>
      <c r="N26" s="15" t="b">
        <f t="shared" si="5"/>
        <v>0</v>
      </c>
    </row>
    <row r="27" spans="1:27" ht="15" customHeight="1">
      <c r="A27" s="99"/>
      <c r="B27" s="97">
        <v>13</v>
      </c>
      <c r="C27" s="98" t="s">
        <v>61</v>
      </c>
      <c r="D27" s="45" t="s">
        <v>62</v>
      </c>
      <c r="E27" s="12" t="b">
        <f>IF(E19="No","NA", IF(E19="Yes",""))</f>
        <v>0</v>
      </c>
      <c r="F27" s="12" t="b">
        <f t="shared" ref="F27:M27" si="6">IF(F19="No","NA", IF(F19="Yes",""))</f>
        <v>0</v>
      </c>
      <c r="G27" s="12" t="b">
        <f t="shared" si="6"/>
        <v>0</v>
      </c>
      <c r="H27" s="12" t="b">
        <f t="shared" si="6"/>
        <v>0</v>
      </c>
      <c r="I27" s="12" t="b">
        <f t="shared" si="6"/>
        <v>0</v>
      </c>
      <c r="J27" s="12" t="b">
        <f t="shared" si="6"/>
        <v>0</v>
      </c>
      <c r="K27" s="12" t="b">
        <f t="shared" si="6"/>
        <v>0</v>
      </c>
      <c r="L27" s="12" t="b">
        <f t="shared" si="6"/>
        <v>0</v>
      </c>
      <c r="M27" s="12" t="b">
        <f t="shared" si="6"/>
        <v>0</v>
      </c>
      <c r="N27" s="12" t="b">
        <f t="shared" ref="N27" si="7">IF(N19="No","NA", IF(N19="Yes",""))</f>
        <v>0</v>
      </c>
      <c r="P27" s="80">
        <f t="shared" ref="P27:P38" si="8">COUNTIF(E27:N27,"Yes")</f>
        <v>0</v>
      </c>
      <c r="Q27" s="60" t="str">
        <f t="shared" ref="Q27:Q38" si="9">IF(ISERROR(P27/T27),"%",P27/T27*100)</f>
        <v>%</v>
      </c>
      <c r="R27" s="60">
        <f t="shared" ref="R27:R38" si="10">COUNTIF(E27:N27, "no")</f>
        <v>0</v>
      </c>
      <c r="S27" s="60" t="str">
        <f t="shared" ref="S27:S38" si="11">IF(ISERROR(R27/T27),"%",R27/T27*100)</f>
        <v>%</v>
      </c>
      <c r="T27" s="60">
        <f t="shared" ref="T27:T38" si="12">SUM(P27+R27)</f>
        <v>0</v>
      </c>
      <c r="U27" s="60">
        <f t="shared" ref="U27:U38" si="13">Y27+Z27</f>
        <v>10</v>
      </c>
      <c r="V27" s="60">
        <f t="shared" ref="V27:V38" si="14">COUNTIF(E27:N27,"NA")</f>
        <v>0</v>
      </c>
      <c r="W27" s="81">
        <f t="shared" ref="W27:W38" si="15">P27+R27+U27+V27</f>
        <v>10</v>
      </c>
      <c r="X27" s="60"/>
      <c r="Y27" s="73">
        <f t="shared" ref="Y27:Y38" si="16">COUNTIF(E27:N27,"FALSE")</f>
        <v>10</v>
      </c>
      <c r="Z27" s="73">
        <f t="shared" ref="Z27:Z38" si="17">COUNTIF(E27:N27,"")</f>
        <v>0</v>
      </c>
      <c r="AA27" s="73" t="str">
        <f t="shared" ref="AA27:AA38" si="18">IF(U27=W27,"No data", IF(V27=W27,"NA", IF(U27+V27=W27,"NA", Q27)))</f>
        <v>No data</v>
      </c>
    </row>
    <row r="28" spans="1:27">
      <c r="A28" s="99"/>
      <c r="B28" s="97"/>
      <c r="C28" s="98"/>
      <c r="D28" s="45" t="s">
        <v>63</v>
      </c>
      <c r="E28" s="12" t="b">
        <f>IF(E19="No","NA", IF(E19="Yes",""))</f>
        <v>0</v>
      </c>
      <c r="F28" s="12" t="b">
        <f t="shared" ref="F28:M28" si="19">IF(F19="No","NA", IF(F19="Yes",""))</f>
        <v>0</v>
      </c>
      <c r="G28" s="12" t="b">
        <f t="shared" si="19"/>
        <v>0</v>
      </c>
      <c r="H28" s="12" t="b">
        <f t="shared" si="19"/>
        <v>0</v>
      </c>
      <c r="I28" s="12" t="b">
        <f t="shared" si="19"/>
        <v>0</v>
      </c>
      <c r="J28" s="12" t="b">
        <f t="shared" si="19"/>
        <v>0</v>
      </c>
      <c r="K28" s="12" t="b">
        <f t="shared" si="19"/>
        <v>0</v>
      </c>
      <c r="L28" s="12" t="b">
        <f t="shared" si="19"/>
        <v>0</v>
      </c>
      <c r="M28" s="12" t="b">
        <f t="shared" si="19"/>
        <v>0</v>
      </c>
      <c r="N28" s="12" t="b">
        <f t="shared" ref="N28" si="20">IF(N19="No","NA", IF(N19="Yes",""))</f>
        <v>0</v>
      </c>
      <c r="P28" s="80">
        <f t="shared" si="8"/>
        <v>0</v>
      </c>
      <c r="Q28" s="60" t="str">
        <f t="shared" si="9"/>
        <v>%</v>
      </c>
      <c r="R28" s="60">
        <f t="shared" si="10"/>
        <v>0</v>
      </c>
      <c r="S28" s="60" t="str">
        <f t="shared" si="11"/>
        <v>%</v>
      </c>
      <c r="T28" s="60">
        <f t="shared" si="12"/>
        <v>0</v>
      </c>
      <c r="U28" s="60">
        <f t="shared" si="13"/>
        <v>10</v>
      </c>
      <c r="V28" s="60">
        <f t="shared" si="14"/>
        <v>0</v>
      </c>
      <c r="W28" s="81">
        <f t="shared" si="15"/>
        <v>10</v>
      </c>
      <c r="X28" s="60"/>
      <c r="Y28" s="73">
        <f t="shared" si="16"/>
        <v>10</v>
      </c>
      <c r="Z28" s="73">
        <f t="shared" si="17"/>
        <v>0</v>
      </c>
      <c r="AA28" s="73" t="str">
        <f t="shared" si="18"/>
        <v>No data</v>
      </c>
    </row>
    <row r="29" spans="1:27">
      <c r="A29" s="99"/>
      <c r="B29" s="97"/>
      <c r="C29" s="98"/>
      <c r="D29" s="45" t="s">
        <v>64</v>
      </c>
      <c r="E29" s="12" t="b">
        <f>IF(E19="No","NA", IF(E19="Yes",""))</f>
        <v>0</v>
      </c>
      <c r="F29" s="12" t="b">
        <f t="shared" ref="F29:M29" si="21">IF(F19="No","NA", IF(F19="Yes",""))</f>
        <v>0</v>
      </c>
      <c r="G29" s="12" t="b">
        <f t="shared" si="21"/>
        <v>0</v>
      </c>
      <c r="H29" s="12" t="b">
        <f t="shared" si="21"/>
        <v>0</v>
      </c>
      <c r="I29" s="12" t="b">
        <f t="shared" si="21"/>
        <v>0</v>
      </c>
      <c r="J29" s="12" t="b">
        <f t="shared" si="21"/>
        <v>0</v>
      </c>
      <c r="K29" s="12" t="b">
        <f t="shared" si="21"/>
        <v>0</v>
      </c>
      <c r="L29" s="12" t="b">
        <f t="shared" si="21"/>
        <v>0</v>
      </c>
      <c r="M29" s="12" t="b">
        <f t="shared" si="21"/>
        <v>0</v>
      </c>
      <c r="N29" s="12" t="b">
        <f t="shared" ref="N29" si="22">IF(N19="No","NA", IF(N19="Yes",""))</f>
        <v>0</v>
      </c>
      <c r="P29" s="80">
        <f t="shared" si="8"/>
        <v>0</v>
      </c>
      <c r="Q29" s="60" t="str">
        <f t="shared" si="9"/>
        <v>%</v>
      </c>
      <c r="R29" s="60">
        <f t="shared" si="10"/>
        <v>0</v>
      </c>
      <c r="S29" s="60" t="str">
        <f t="shared" si="11"/>
        <v>%</v>
      </c>
      <c r="T29" s="60">
        <f t="shared" si="12"/>
        <v>0</v>
      </c>
      <c r="U29" s="60">
        <f t="shared" si="13"/>
        <v>10</v>
      </c>
      <c r="V29" s="60">
        <f t="shared" si="14"/>
        <v>0</v>
      </c>
      <c r="W29" s="81">
        <f t="shared" si="15"/>
        <v>10</v>
      </c>
      <c r="X29" s="60"/>
      <c r="Y29" s="73">
        <f t="shared" si="16"/>
        <v>10</v>
      </c>
      <c r="Z29" s="73">
        <f t="shared" si="17"/>
        <v>0</v>
      </c>
      <c r="AA29" s="73" t="str">
        <f t="shared" si="18"/>
        <v>No data</v>
      </c>
    </row>
    <row r="30" spans="1:27">
      <c r="A30" s="99"/>
      <c r="B30" s="97"/>
      <c r="C30" s="98"/>
      <c r="D30" s="45" t="s">
        <v>65</v>
      </c>
      <c r="E30" s="12" t="b">
        <f>IF(E19="No","NA", IF(E19="Yes",""))</f>
        <v>0</v>
      </c>
      <c r="F30" s="12" t="b">
        <f t="shared" ref="F30:M30" si="23">IF(F19="No","NA", IF(F19="Yes",""))</f>
        <v>0</v>
      </c>
      <c r="G30" s="12" t="b">
        <f t="shared" si="23"/>
        <v>0</v>
      </c>
      <c r="H30" s="12" t="b">
        <f t="shared" si="23"/>
        <v>0</v>
      </c>
      <c r="I30" s="12" t="b">
        <f t="shared" si="23"/>
        <v>0</v>
      </c>
      <c r="J30" s="12" t="b">
        <f t="shared" si="23"/>
        <v>0</v>
      </c>
      <c r="K30" s="12" t="b">
        <f t="shared" si="23"/>
        <v>0</v>
      </c>
      <c r="L30" s="12" t="b">
        <f t="shared" si="23"/>
        <v>0</v>
      </c>
      <c r="M30" s="12" t="b">
        <f t="shared" si="23"/>
        <v>0</v>
      </c>
      <c r="N30" s="12" t="b">
        <f t="shared" ref="N30" si="24">IF(N19="No","NA", IF(N19="Yes",""))</f>
        <v>0</v>
      </c>
      <c r="P30" s="80">
        <f t="shared" si="8"/>
        <v>0</v>
      </c>
      <c r="Q30" s="60" t="str">
        <f t="shared" si="9"/>
        <v>%</v>
      </c>
      <c r="R30" s="60">
        <f t="shared" si="10"/>
        <v>0</v>
      </c>
      <c r="S30" s="60" t="str">
        <f t="shared" si="11"/>
        <v>%</v>
      </c>
      <c r="T30" s="60">
        <f t="shared" si="12"/>
        <v>0</v>
      </c>
      <c r="U30" s="60">
        <f t="shared" si="13"/>
        <v>10</v>
      </c>
      <c r="V30" s="60">
        <f t="shared" si="14"/>
        <v>0</v>
      </c>
      <c r="W30" s="81">
        <f t="shared" si="15"/>
        <v>10</v>
      </c>
      <c r="X30" s="60"/>
      <c r="Y30" s="73">
        <f t="shared" si="16"/>
        <v>10</v>
      </c>
      <c r="Z30" s="73">
        <f t="shared" si="17"/>
        <v>0</v>
      </c>
      <c r="AA30" s="73" t="str">
        <f t="shared" si="18"/>
        <v>No data</v>
      </c>
    </row>
    <row r="31" spans="1:27">
      <c r="A31" s="99"/>
      <c r="B31" s="97"/>
      <c r="C31" s="98"/>
      <c r="D31" s="45" t="s">
        <v>66</v>
      </c>
      <c r="E31" s="12" t="b">
        <f>IF(E19="No","NA", IF(E19="Yes",""))</f>
        <v>0</v>
      </c>
      <c r="F31" s="12" t="b">
        <f t="shared" ref="F31:M31" si="25">IF(F19="No","NA", IF(F19="Yes",""))</f>
        <v>0</v>
      </c>
      <c r="G31" s="12" t="b">
        <f t="shared" si="25"/>
        <v>0</v>
      </c>
      <c r="H31" s="12" t="b">
        <f t="shared" si="25"/>
        <v>0</v>
      </c>
      <c r="I31" s="12" t="b">
        <f t="shared" si="25"/>
        <v>0</v>
      </c>
      <c r="J31" s="12" t="b">
        <f t="shared" si="25"/>
        <v>0</v>
      </c>
      <c r="K31" s="12" t="b">
        <f t="shared" si="25"/>
        <v>0</v>
      </c>
      <c r="L31" s="12" t="b">
        <f t="shared" si="25"/>
        <v>0</v>
      </c>
      <c r="M31" s="12" t="b">
        <f t="shared" si="25"/>
        <v>0</v>
      </c>
      <c r="N31" s="12" t="b">
        <f t="shared" ref="N31" si="26">IF(N19="No","NA", IF(N19="Yes",""))</f>
        <v>0</v>
      </c>
      <c r="P31" s="80">
        <f t="shared" si="8"/>
        <v>0</v>
      </c>
      <c r="Q31" s="60" t="str">
        <f t="shared" si="9"/>
        <v>%</v>
      </c>
      <c r="R31" s="60">
        <f t="shared" si="10"/>
        <v>0</v>
      </c>
      <c r="S31" s="60" t="str">
        <f t="shared" si="11"/>
        <v>%</v>
      </c>
      <c r="T31" s="60">
        <f t="shared" si="12"/>
        <v>0</v>
      </c>
      <c r="U31" s="60">
        <f t="shared" si="13"/>
        <v>10</v>
      </c>
      <c r="V31" s="60">
        <f t="shared" si="14"/>
        <v>0</v>
      </c>
      <c r="W31" s="81">
        <f t="shared" si="15"/>
        <v>10</v>
      </c>
      <c r="X31" s="60"/>
      <c r="Y31" s="73">
        <f t="shared" si="16"/>
        <v>10</v>
      </c>
      <c r="Z31" s="73">
        <f t="shared" si="17"/>
        <v>0</v>
      </c>
      <c r="AA31" s="73" t="str">
        <f t="shared" si="18"/>
        <v>No data</v>
      </c>
    </row>
    <row r="32" spans="1:27">
      <c r="A32" s="99"/>
      <c r="B32" s="97"/>
      <c r="C32" s="98"/>
      <c r="D32" s="45" t="s">
        <v>67</v>
      </c>
      <c r="E32" s="12" t="b">
        <f>IF(E19="No","NA", IF(E19="Yes",""))</f>
        <v>0</v>
      </c>
      <c r="F32" s="12" t="b">
        <f t="shared" ref="F32:M32" si="27">IF(F19="No","NA", IF(F19="Yes",""))</f>
        <v>0</v>
      </c>
      <c r="G32" s="12" t="b">
        <f t="shared" si="27"/>
        <v>0</v>
      </c>
      <c r="H32" s="12" t="b">
        <f t="shared" si="27"/>
        <v>0</v>
      </c>
      <c r="I32" s="12" t="b">
        <f t="shared" si="27"/>
        <v>0</v>
      </c>
      <c r="J32" s="12" t="b">
        <f t="shared" si="27"/>
        <v>0</v>
      </c>
      <c r="K32" s="12" t="b">
        <f t="shared" si="27"/>
        <v>0</v>
      </c>
      <c r="L32" s="12" t="b">
        <f t="shared" si="27"/>
        <v>0</v>
      </c>
      <c r="M32" s="12" t="b">
        <f t="shared" si="27"/>
        <v>0</v>
      </c>
      <c r="N32" s="12" t="b">
        <f t="shared" ref="N32" si="28">IF(N19="No","NA", IF(N19="Yes",""))</f>
        <v>0</v>
      </c>
      <c r="P32" s="80">
        <f t="shared" si="8"/>
        <v>0</v>
      </c>
      <c r="Q32" s="60" t="str">
        <f t="shared" si="9"/>
        <v>%</v>
      </c>
      <c r="R32" s="60">
        <f t="shared" si="10"/>
        <v>0</v>
      </c>
      <c r="S32" s="60" t="str">
        <f t="shared" si="11"/>
        <v>%</v>
      </c>
      <c r="T32" s="60">
        <f t="shared" si="12"/>
        <v>0</v>
      </c>
      <c r="U32" s="60">
        <f t="shared" si="13"/>
        <v>10</v>
      </c>
      <c r="V32" s="60">
        <f t="shared" si="14"/>
        <v>0</v>
      </c>
      <c r="W32" s="81">
        <f t="shared" si="15"/>
        <v>10</v>
      </c>
      <c r="X32" s="60"/>
      <c r="Y32" s="73">
        <f t="shared" si="16"/>
        <v>10</v>
      </c>
      <c r="Z32" s="73">
        <f t="shared" si="17"/>
        <v>0</v>
      </c>
      <c r="AA32" s="73" t="str">
        <f t="shared" si="18"/>
        <v>No data</v>
      </c>
    </row>
    <row r="33" spans="1:27">
      <c r="A33" s="99"/>
      <c r="B33" s="97"/>
      <c r="C33" s="98"/>
      <c r="D33" s="45" t="s">
        <v>68</v>
      </c>
      <c r="E33" s="12" t="b">
        <f>IF(E19="No","NA", IF(E19="Yes",""))</f>
        <v>0</v>
      </c>
      <c r="F33" s="12" t="b">
        <f t="shared" ref="F33:M33" si="29">IF(F19="No","NA", IF(F19="Yes",""))</f>
        <v>0</v>
      </c>
      <c r="G33" s="12" t="b">
        <f t="shared" si="29"/>
        <v>0</v>
      </c>
      <c r="H33" s="12" t="b">
        <f t="shared" si="29"/>
        <v>0</v>
      </c>
      <c r="I33" s="12" t="b">
        <f t="shared" si="29"/>
        <v>0</v>
      </c>
      <c r="J33" s="12" t="b">
        <f t="shared" si="29"/>
        <v>0</v>
      </c>
      <c r="K33" s="12" t="b">
        <f t="shared" si="29"/>
        <v>0</v>
      </c>
      <c r="L33" s="12" t="b">
        <f t="shared" si="29"/>
        <v>0</v>
      </c>
      <c r="M33" s="12" t="b">
        <f t="shared" si="29"/>
        <v>0</v>
      </c>
      <c r="N33" s="12" t="b">
        <f t="shared" ref="N33" si="30">IF(N19="No","NA", IF(N19="Yes",""))</f>
        <v>0</v>
      </c>
      <c r="P33" s="80">
        <f t="shared" si="8"/>
        <v>0</v>
      </c>
      <c r="Q33" s="60" t="str">
        <f t="shared" si="9"/>
        <v>%</v>
      </c>
      <c r="R33" s="60">
        <f t="shared" si="10"/>
        <v>0</v>
      </c>
      <c r="S33" s="60" t="str">
        <f t="shared" si="11"/>
        <v>%</v>
      </c>
      <c r="T33" s="60">
        <f t="shared" si="12"/>
        <v>0</v>
      </c>
      <c r="U33" s="60">
        <f t="shared" si="13"/>
        <v>10</v>
      </c>
      <c r="V33" s="60">
        <f t="shared" si="14"/>
        <v>0</v>
      </c>
      <c r="W33" s="81">
        <f t="shared" si="15"/>
        <v>10</v>
      </c>
      <c r="X33" s="60"/>
      <c r="Y33" s="73">
        <f t="shared" si="16"/>
        <v>10</v>
      </c>
      <c r="Z33" s="73">
        <f t="shared" si="17"/>
        <v>0</v>
      </c>
      <c r="AA33" s="73" t="str">
        <f t="shared" si="18"/>
        <v>No data</v>
      </c>
    </row>
    <row r="34" spans="1:27" ht="30">
      <c r="A34" s="99"/>
      <c r="B34" s="97"/>
      <c r="C34" s="98"/>
      <c r="D34" s="30" t="s">
        <v>69</v>
      </c>
      <c r="E34" s="12" t="b">
        <f>IF(E19="No","NA", IF(E19="Yes",""))</f>
        <v>0</v>
      </c>
      <c r="F34" s="12" t="b">
        <f t="shared" ref="F34:M34" si="31">IF(F19="No","NA", IF(F19="Yes",""))</f>
        <v>0</v>
      </c>
      <c r="G34" s="12" t="b">
        <f t="shared" si="31"/>
        <v>0</v>
      </c>
      <c r="H34" s="12" t="b">
        <f t="shared" si="31"/>
        <v>0</v>
      </c>
      <c r="I34" s="12" t="b">
        <f t="shared" si="31"/>
        <v>0</v>
      </c>
      <c r="J34" s="12" t="b">
        <f t="shared" si="31"/>
        <v>0</v>
      </c>
      <c r="K34" s="12" t="b">
        <f t="shared" si="31"/>
        <v>0</v>
      </c>
      <c r="L34" s="12" t="b">
        <f t="shared" si="31"/>
        <v>0</v>
      </c>
      <c r="M34" s="12" t="b">
        <f t="shared" si="31"/>
        <v>0</v>
      </c>
      <c r="N34" s="12" t="b">
        <f t="shared" ref="N34" si="32">IF(N19="No","NA", IF(N19="Yes",""))</f>
        <v>0</v>
      </c>
      <c r="P34" s="80">
        <f t="shared" si="8"/>
        <v>0</v>
      </c>
      <c r="Q34" s="60" t="str">
        <f t="shared" si="9"/>
        <v>%</v>
      </c>
      <c r="R34" s="60">
        <f t="shared" si="10"/>
        <v>0</v>
      </c>
      <c r="S34" s="60" t="str">
        <f t="shared" si="11"/>
        <v>%</v>
      </c>
      <c r="T34" s="60">
        <f t="shared" si="12"/>
        <v>0</v>
      </c>
      <c r="U34" s="60">
        <f t="shared" si="13"/>
        <v>10</v>
      </c>
      <c r="V34" s="60">
        <f t="shared" si="14"/>
        <v>0</v>
      </c>
      <c r="W34" s="81">
        <f t="shared" si="15"/>
        <v>10</v>
      </c>
      <c r="X34" s="60"/>
      <c r="Y34" s="73">
        <f t="shared" si="16"/>
        <v>10</v>
      </c>
      <c r="Z34" s="73">
        <f t="shared" si="17"/>
        <v>0</v>
      </c>
      <c r="AA34" s="73" t="str">
        <f t="shared" si="18"/>
        <v>No data</v>
      </c>
    </row>
    <row r="35" spans="1:27">
      <c r="A35" s="99"/>
      <c r="B35" s="97"/>
      <c r="C35" s="98"/>
      <c r="D35" s="45" t="s">
        <v>70</v>
      </c>
      <c r="E35" s="12" t="b">
        <f>IF(E19="No","NA", IF(E19="Yes",""))</f>
        <v>0</v>
      </c>
      <c r="F35" s="12" t="b">
        <f t="shared" ref="F35:M35" si="33">IF(F19="No","NA", IF(F19="Yes",""))</f>
        <v>0</v>
      </c>
      <c r="G35" s="12" t="b">
        <f t="shared" si="33"/>
        <v>0</v>
      </c>
      <c r="H35" s="12" t="b">
        <f t="shared" si="33"/>
        <v>0</v>
      </c>
      <c r="I35" s="12" t="b">
        <f t="shared" si="33"/>
        <v>0</v>
      </c>
      <c r="J35" s="12" t="b">
        <f t="shared" si="33"/>
        <v>0</v>
      </c>
      <c r="K35" s="12" t="b">
        <f t="shared" si="33"/>
        <v>0</v>
      </c>
      <c r="L35" s="12" t="b">
        <f t="shared" si="33"/>
        <v>0</v>
      </c>
      <c r="M35" s="12" t="b">
        <f t="shared" si="33"/>
        <v>0</v>
      </c>
      <c r="N35" s="12" t="b">
        <f t="shared" ref="N35" si="34">IF(N19="No","NA", IF(N19="Yes",""))</f>
        <v>0</v>
      </c>
      <c r="P35" s="80">
        <f t="shared" si="8"/>
        <v>0</v>
      </c>
      <c r="Q35" s="60" t="str">
        <f t="shared" si="9"/>
        <v>%</v>
      </c>
      <c r="R35" s="60">
        <f t="shared" si="10"/>
        <v>0</v>
      </c>
      <c r="S35" s="60" t="str">
        <f t="shared" si="11"/>
        <v>%</v>
      </c>
      <c r="T35" s="60">
        <f t="shared" si="12"/>
        <v>0</v>
      </c>
      <c r="U35" s="60">
        <f t="shared" si="13"/>
        <v>10</v>
      </c>
      <c r="V35" s="60">
        <f t="shared" si="14"/>
        <v>0</v>
      </c>
      <c r="W35" s="81">
        <f t="shared" si="15"/>
        <v>10</v>
      </c>
      <c r="X35" s="60"/>
      <c r="Y35" s="73">
        <f t="shared" si="16"/>
        <v>10</v>
      </c>
      <c r="Z35" s="73">
        <f t="shared" si="17"/>
        <v>0</v>
      </c>
      <c r="AA35" s="73" t="str">
        <f t="shared" si="18"/>
        <v>No data</v>
      </c>
    </row>
    <row r="36" spans="1:27">
      <c r="A36" s="99"/>
      <c r="B36" s="97"/>
      <c r="C36" s="98"/>
      <c r="D36" s="45" t="s">
        <v>71</v>
      </c>
      <c r="E36" s="12" t="b">
        <f>IF(E19="No","NA", IF(E19="Yes",""))</f>
        <v>0</v>
      </c>
      <c r="F36" s="12" t="b">
        <f t="shared" ref="F36:M36" si="35">IF(F19="No","NA", IF(F19="Yes",""))</f>
        <v>0</v>
      </c>
      <c r="G36" s="12" t="b">
        <f t="shared" si="35"/>
        <v>0</v>
      </c>
      <c r="H36" s="12" t="b">
        <f t="shared" si="35"/>
        <v>0</v>
      </c>
      <c r="I36" s="12" t="b">
        <f t="shared" si="35"/>
        <v>0</v>
      </c>
      <c r="J36" s="12" t="b">
        <f t="shared" si="35"/>
        <v>0</v>
      </c>
      <c r="K36" s="12" t="b">
        <f t="shared" si="35"/>
        <v>0</v>
      </c>
      <c r="L36" s="12" t="b">
        <f t="shared" si="35"/>
        <v>0</v>
      </c>
      <c r="M36" s="12" t="b">
        <f t="shared" si="35"/>
        <v>0</v>
      </c>
      <c r="N36" s="12" t="b">
        <f t="shared" ref="N36" si="36">IF(N19="No","NA", IF(N19="Yes",""))</f>
        <v>0</v>
      </c>
      <c r="P36" s="80">
        <f t="shared" si="8"/>
        <v>0</v>
      </c>
      <c r="Q36" s="60" t="str">
        <f t="shared" si="9"/>
        <v>%</v>
      </c>
      <c r="R36" s="60">
        <f t="shared" si="10"/>
        <v>0</v>
      </c>
      <c r="S36" s="60" t="str">
        <f t="shared" si="11"/>
        <v>%</v>
      </c>
      <c r="T36" s="60">
        <f t="shared" si="12"/>
        <v>0</v>
      </c>
      <c r="U36" s="60">
        <f t="shared" si="13"/>
        <v>10</v>
      </c>
      <c r="V36" s="60">
        <f t="shared" si="14"/>
        <v>0</v>
      </c>
      <c r="W36" s="81">
        <f t="shared" si="15"/>
        <v>10</v>
      </c>
      <c r="X36" s="60"/>
      <c r="Y36" s="73">
        <f t="shared" si="16"/>
        <v>10</v>
      </c>
      <c r="Z36" s="73">
        <f t="shared" si="17"/>
        <v>0</v>
      </c>
      <c r="AA36" s="73" t="str">
        <f t="shared" si="18"/>
        <v>No data</v>
      </c>
    </row>
    <row r="37" spans="1:27" ht="30">
      <c r="A37" s="99"/>
      <c r="B37" s="97"/>
      <c r="C37" s="98"/>
      <c r="D37" s="30" t="s">
        <v>72</v>
      </c>
      <c r="E37" s="12" t="b">
        <f>IF(E19="No","NA", IF(E19="Yes",""))</f>
        <v>0</v>
      </c>
      <c r="F37" s="12" t="b">
        <f t="shared" ref="F37:M37" si="37">IF(F19="No","NA", IF(F19="Yes",""))</f>
        <v>0</v>
      </c>
      <c r="G37" s="12" t="b">
        <f t="shared" si="37"/>
        <v>0</v>
      </c>
      <c r="H37" s="12" t="b">
        <f t="shared" si="37"/>
        <v>0</v>
      </c>
      <c r="I37" s="12" t="b">
        <f t="shared" si="37"/>
        <v>0</v>
      </c>
      <c r="J37" s="12" t="b">
        <f t="shared" si="37"/>
        <v>0</v>
      </c>
      <c r="K37" s="12" t="b">
        <f t="shared" si="37"/>
        <v>0</v>
      </c>
      <c r="L37" s="12" t="b">
        <f t="shared" si="37"/>
        <v>0</v>
      </c>
      <c r="M37" s="12" t="b">
        <f t="shared" si="37"/>
        <v>0</v>
      </c>
      <c r="N37" s="12" t="b">
        <f t="shared" ref="N37" si="38">IF(N19="No","NA", IF(N19="Yes",""))</f>
        <v>0</v>
      </c>
      <c r="P37" s="80">
        <f t="shared" si="8"/>
        <v>0</v>
      </c>
      <c r="Q37" s="60" t="str">
        <f t="shared" si="9"/>
        <v>%</v>
      </c>
      <c r="R37" s="60">
        <f t="shared" si="10"/>
        <v>0</v>
      </c>
      <c r="S37" s="60" t="str">
        <f t="shared" si="11"/>
        <v>%</v>
      </c>
      <c r="T37" s="60">
        <f t="shared" si="12"/>
        <v>0</v>
      </c>
      <c r="U37" s="60">
        <f t="shared" si="13"/>
        <v>10</v>
      </c>
      <c r="V37" s="60">
        <f t="shared" si="14"/>
        <v>0</v>
      </c>
      <c r="W37" s="81">
        <f t="shared" si="15"/>
        <v>10</v>
      </c>
      <c r="X37" s="60"/>
      <c r="Y37" s="73">
        <f t="shared" si="16"/>
        <v>10</v>
      </c>
      <c r="Z37" s="73">
        <f t="shared" si="17"/>
        <v>0</v>
      </c>
      <c r="AA37" s="73" t="str">
        <f t="shared" si="18"/>
        <v>No data</v>
      </c>
    </row>
    <row r="38" spans="1:27" ht="14.25" customHeight="1">
      <c r="A38" s="99"/>
      <c r="B38" s="97"/>
      <c r="C38" s="98"/>
      <c r="D38" s="45" t="s">
        <v>73</v>
      </c>
      <c r="E38" s="12" t="b">
        <f>IF(E19="No","NA", IF(E19="Yes",""))</f>
        <v>0</v>
      </c>
      <c r="F38" s="12" t="b">
        <f t="shared" ref="F38:M38" si="39">IF(F19="No","NA", IF(F19="Yes",""))</f>
        <v>0</v>
      </c>
      <c r="G38" s="12" t="b">
        <f t="shared" si="39"/>
        <v>0</v>
      </c>
      <c r="H38" s="12" t="b">
        <f t="shared" si="39"/>
        <v>0</v>
      </c>
      <c r="I38" s="12" t="b">
        <f t="shared" si="39"/>
        <v>0</v>
      </c>
      <c r="J38" s="12" t="b">
        <f t="shared" si="39"/>
        <v>0</v>
      </c>
      <c r="K38" s="12" t="b">
        <f t="shared" si="39"/>
        <v>0</v>
      </c>
      <c r="L38" s="12" t="b">
        <f t="shared" si="39"/>
        <v>0</v>
      </c>
      <c r="M38" s="12" t="b">
        <f t="shared" si="39"/>
        <v>0</v>
      </c>
      <c r="N38" s="12" t="b">
        <f t="shared" ref="N38" si="40">IF(N19="No","NA", IF(N19="Yes",""))</f>
        <v>0</v>
      </c>
      <c r="P38" s="80">
        <f t="shared" si="8"/>
        <v>0</v>
      </c>
      <c r="Q38" s="60" t="str">
        <f t="shared" si="9"/>
        <v>%</v>
      </c>
      <c r="R38" s="60">
        <f t="shared" si="10"/>
        <v>0</v>
      </c>
      <c r="S38" s="60" t="str">
        <f t="shared" si="11"/>
        <v>%</v>
      </c>
      <c r="T38" s="60">
        <f t="shared" si="12"/>
        <v>0</v>
      </c>
      <c r="U38" s="60">
        <f t="shared" si="13"/>
        <v>10</v>
      </c>
      <c r="V38" s="60">
        <f t="shared" si="14"/>
        <v>0</v>
      </c>
      <c r="W38" s="81">
        <f t="shared" si="15"/>
        <v>10</v>
      </c>
      <c r="X38" s="60"/>
      <c r="Y38" s="73">
        <f t="shared" si="16"/>
        <v>10</v>
      </c>
      <c r="Z38" s="73">
        <f t="shared" si="17"/>
        <v>0</v>
      </c>
      <c r="AA38" s="73" t="str">
        <f t="shared" si="18"/>
        <v>No data</v>
      </c>
    </row>
    <row r="39" spans="1:27">
      <c r="A39" s="99"/>
      <c r="B39" s="97"/>
      <c r="C39" s="98"/>
      <c r="D39" s="45" t="s">
        <v>74</v>
      </c>
      <c r="E39" s="12" t="b">
        <f>IF(E19="No","NA", IF(E19="Yes",""))</f>
        <v>0</v>
      </c>
      <c r="F39" s="12" t="b">
        <f t="shared" ref="F39:M39" si="41">IF(F19="No","NA", IF(F19="Yes",""))</f>
        <v>0</v>
      </c>
      <c r="G39" s="12" t="b">
        <f t="shared" si="41"/>
        <v>0</v>
      </c>
      <c r="H39" s="12" t="b">
        <f t="shared" si="41"/>
        <v>0</v>
      </c>
      <c r="I39" s="12" t="b">
        <f t="shared" si="41"/>
        <v>0</v>
      </c>
      <c r="J39" s="12" t="b">
        <f t="shared" si="41"/>
        <v>0</v>
      </c>
      <c r="K39" s="12" t="b">
        <f t="shared" si="41"/>
        <v>0</v>
      </c>
      <c r="L39" s="12" t="b">
        <f t="shared" si="41"/>
        <v>0</v>
      </c>
      <c r="M39" s="12" t="b">
        <f t="shared" si="41"/>
        <v>0</v>
      </c>
      <c r="N39" s="12" t="b">
        <f t="shared" ref="N39" si="42">IF(N19="No","NA", IF(N19="Yes",""))</f>
        <v>0</v>
      </c>
    </row>
    <row r="40" spans="1:27" ht="45">
      <c r="A40" s="46"/>
      <c r="B40" s="44">
        <v>14</v>
      </c>
      <c r="C40" s="18" t="s">
        <v>75</v>
      </c>
      <c r="D40" s="48"/>
      <c r="E40" s="12" t="b">
        <f>IF(E19="No","NA", IF(E19="Yes",""))</f>
        <v>0</v>
      </c>
      <c r="F40" s="12" t="b">
        <f t="shared" ref="F40:M40" si="43">IF(F19="No","NA", IF(F19="Yes",""))</f>
        <v>0</v>
      </c>
      <c r="G40" s="12" t="b">
        <f t="shared" si="43"/>
        <v>0</v>
      </c>
      <c r="H40" s="12" t="b">
        <f t="shared" si="43"/>
        <v>0</v>
      </c>
      <c r="I40" s="12" t="b">
        <f t="shared" si="43"/>
        <v>0</v>
      </c>
      <c r="J40" s="12" t="b">
        <f t="shared" si="43"/>
        <v>0</v>
      </c>
      <c r="K40" s="12" t="b">
        <f t="shared" si="43"/>
        <v>0</v>
      </c>
      <c r="L40" s="12" t="b">
        <f t="shared" si="43"/>
        <v>0</v>
      </c>
      <c r="M40" s="12" t="b">
        <f t="shared" si="43"/>
        <v>0</v>
      </c>
      <c r="N40" s="12" t="b">
        <f t="shared" ref="N40" si="44">IF(N19="No","NA", IF(N19="Yes",""))</f>
        <v>0</v>
      </c>
      <c r="P40" s="80">
        <f>COUNTIF(E40:N40,"Yes")</f>
        <v>0</v>
      </c>
      <c r="Q40" s="60" t="str">
        <f>IF(ISERROR(P40/T40),"%",P40/T40*100)</f>
        <v>%</v>
      </c>
      <c r="R40" s="60">
        <f>COUNTIF(E40:N40, "no")</f>
        <v>0</v>
      </c>
      <c r="S40" s="60" t="str">
        <f>IF(ISERROR(R40/T40),"%",R40/T40*100)</f>
        <v>%</v>
      </c>
      <c r="T40" s="60">
        <f>SUM(P40+R40)</f>
        <v>0</v>
      </c>
      <c r="U40" s="60">
        <f>Y40+Z40</f>
        <v>10</v>
      </c>
      <c r="V40" s="60">
        <f>COUNTIF(E40:N40,"NA")</f>
        <v>0</v>
      </c>
      <c r="W40" s="81">
        <f>P40+R40+U40+V40</f>
        <v>10</v>
      </c>
      <c r="X40" s="60"/>
      <c r="Y40" s="73">
        <f>COUNTIF(E40:N40,"FALSE")</f>
        <v>10</v>
      </c>
      <c r="Z40" s="73">
        <f>COUNTIF(E40:N40,"")</f>
        <v>0</v>
      </c>
      <c r="AA40" s="73" t="str">
        <f>IF(U40=W40,"No data", IF(V40=W40,"NA", IF(U40+V40=W40,"NA", Q40)))</f>
        <v>No data</v>
      </c>
    </row>
    <row r="41" spans="1:27" ht="45">
      <c r="A41" s="46"/>
      <c r="B41" s="44">
        <v>15</v>
      </c>
      <c r="C41" s="18" t="s">
        <v>76</v>
      </c>
      <c r="D41" s="48"/>
      <c r="E41" s="12" t="b">
        <f>IF(E19="No","NA", IF(E19="Yes",""))</f>
        <v>0</v>
      </c>
      <c r="F41" s="12" t="b">
        <f t="shared" ref="F41:M41" si="45">IF(F19="No","NA", IF(F19="Yes",""))</f>
        <v>0</v>
      </c>
      <c r="G41" s="12" t="b">
        <f t="shared" si="45"/>
        <v>0</v>
      </c>
      <c r="H41" s="12" t="b">
        <f t="shared" si="45"/>
        <v>0</v>
      </c>
      <c r="I41" s="12" t="b">
        <f t="shared" si="45"/>
        <v>0</v>
      </c>
      <c r="J41" s="12" t="b">
        <f t="shared" si="45"/>
        <v>0</v>
      </c>
      <c r="K41" s="12" t="b">
        <f t="shared" si="45"/>
        <v>0</v>
      </c>
      <c r="L41" s="12" t="b">
        <f t="shared" si="45"/>
        <v>0</v>
      </c>
      <c r="M41" s="12" t="b">
        <f t="shared" si="45"/>
        <v>0</v>
      </c>
      <c r="N41" s="12" t="b">
        <f t="shared" ref="N41" si="46">IF(N19="No","NA", IF(N19="Yes",""))</f>
        <v>0</v>
      </c>
      <c r="P41" s="80">
        <f>COUNTIF(E41:N41,"Yes")</f>
        <v>0</v>
      </c>
      <c r="Q41" s="60" t="str">
        <f>IF(ISERROR(P41/T41),"%",P41/T41*100)</f>
        <v>%</v>
      </c>
      <c r="R41" s="60">
        <f>COUNTIF(E41:N41, "no")</f>
        <v>0</v>
      </c>
      <c r="S41" s="60" t="str">
        <f>IF(ISERROR(R41/T41),"%",R41/T41*100)</f>
        <v>%</v>
      </c>
      <c r="T41" s="60">
        <f>SUM(P41+R41)</f>
        <v>0</v>
      </c>
      <c r="U41" s="60">
        <f>Y41+Z41</f>
        <v>10</v>
      </c>
      <c r="V41" s="60">
        <f>COUNTIF(E41:N41,"NA")</f>
        <v>0</v>
      </c>
      <c r="W41" s="81">
        <f>P41+R41+U41+V41</f>
        <v>10</v>
      </c>
      <c r="X41" s="60"/>
      <c r="Y41" s="73">
        <f>COUNTIF(E41:N41,"FALSE")</f>
        <v>10</v>
      </c>
      <c r="Z41" s="73">
        <f>COUNTIF(E41:N41,"")</f>
        <v>0</v>
      </c>
      <c r="AA41" s="73" t="str">
        <f>IF(U41=W41,"No data", IF(V41=W41,"NA", IF(U41+V41=W41,"NA", Q41)))</f>
        <v>No data</v>
      </c>
    </row>
    <row r="42" spans="1:27" ht="75" customHeight="1">
      <c r="A42" s="107"/>
      <c r="B42" s="102">
        <v>16</v>
      </c>
      <c r="C42" s="85" t="s">
        <v>78</v>
      </c>
      <c r="D42" s="48"/>
      <c r="E42" s="12"/>
      <c r="F42" s="12"/>
      <c r="G42" s="12"/>
      <c r="H42" s="12"/>
      <c r="I42" s="12"/>
      <c r="J42" s="12"/>
      <c r="K42" s="12"/>
      <c r="L42" s="12"/>
      <c r="M42" s="12"/>
      <c r="N42" s="12"/>
    </row>
    <row r="43" spans="1:27" ht="30">
      <c r="A43" s="108"/>
      <c r="B43" s="103"/>
      <c r="C43" s="85" t="s">
        <v>88</v>
      </c>
      <c r="D43" s="48"/>
      <c r="E43" s="12" t="b">
        <f>IF(E19="No","NA", IF(E19="Yes",""))</f>
        <v>0</v>
      </c>
      <c r="F43" s="12" t="b">
        <f t="shared" ref="F43:N43" si="47">IF(F19="No","NA", IF(F19="Yes",""))</f>
        <v>0</v>
      </c>
      <c r="G43" s="12" t="b">
        <f t="shared" si="47"/>
        <v>0</v>
      </c>
      <c r="H43" s="12" t="b">
        <f t="shared" si="47"/>
        <v>0</v>
      </c>
      <c r="I43" s="12" t="b">
        <f t="shared" si="47"/>
        <v>0</v>
      </c>
      <c r="J43" s="12" t="b">
        <f t="shared" si="47"/>
        <v>0</v>
      </c>
      <c r="K43" s="12" t="b">
        <f t="shared" si="47"/>
        <v>0</v>
      </c>
      <c r="L43" s="12" t="b">
        <f t="shared" si="47"/>
        <v>0</v>
      </c>
      <c r="M43" s="12" t="b">
        <f t="shared" si="47"/>
        <v>0</v>
      </c>
      <c r="N43" s="12" t="b">
        <f t="shared" si="47"/>
        <v>0</v>
      </c>
    </row>
    <row r="44" spans="1:27">
      <c r="A44" s="95" t="s">
        <v>83</v>
      </c>
      <c r="B44" s="95"/>
      <c r="C44" s="95"/>
      <c r="D44" s="95"/>
      <c r="E44" s="95"/>
      <c r="F44" s="95"/>
      <c r="G44" s="95"/>
      <c r="H44" s="95"/>
      <c r="I44" s="95"/>
      <c r="J44" s="95"/>
      <c r="K44" s="95"/>
      <c r="L44" s="95"/>
      <c r="M44" s="95"/>
      <c r="N44" s="95"/>
    </row>
    <row r="45" spans="1:27" ht="30">
      <c r="A45" s="69"/>
      <c r="B45" s="66" t="s">
        <v>273</v>
      </c>
      <c r="C45" s="65" t="s">
        <v>275</v>
      </c>
      <c r="D45" s="48"/>
      <c r="E45" s="71"/>
      <c r="F45" s="67"/>
      <c r="G45" s="67"/>
      <c r="H45" s="71"/>
      <c r="I45" s="67"/>
      <c r="J45" s="67"/>
      <c r="K45" s="67"/>
      <c r="L45" s="67"/>
      <c r="M45" s="67"/>
      <c r="N45" s="71"/>
      <c r="P45" s="80">
        <f t="shared" ref="P45:P61" si="48">COUNTIF(E45:N45,"Yes")</f>
        <v>0</v>
      </c>
      <c r="Q45" s="60" t="str">
        <f t="shared" ref="Q45:Q61" si="49">IF(ISERROR(P45/T45),"%",P45/T45*100)</f>
        <v>%</v>
      </c>
      <c r="R45" s="60">
        <f t="shared" ref="R45:R61" si="50">COUNTIF(E45:N45, "no")</f>
        <v>0</v>
      </c>
      <c r="S45" s="60" t="str">
        <f t="shared" ref="S45:S61" si="51">IF(ISERROR(R45/T45),"%",R45/T45*100)</f>
        <v>%</v>
      </c>
      <c r="T45" s="60">
        <f t="shared" ref="T45:T61" si="52">SUM(P45+R45)</f>
        <v>0</v>
      </c>
      <c r="U45" s="60">
        <f t="shared" ref="U45:U61" si="53">Y45+Z45</f>
        <v>10</v>
      </c>
      <c r="V45" s="60">
        <f t="shared" ref="V45:V61" si="54">COUNTIF(E45:N45,"NA")</f>
        <v>0</v>
      </c>
      <c r="W45" s="81">
        <f t="shared" ref="W45:W61" si="55">P45+R45+U45+V45</f>
        <v>10</v>
      </c>
      <c r="X45" s="60"/>
      <c r="Y45" s="73">
        <f t="shared" ref="Y45:Y61" si="56">COUNTIF(E45:N45,"FALSE")</f>
        <v>0</v>
      </c>
      <c r="Z45" s="73">
        <f t="shared" ref="Z45:Z61" si="57">COUNTIF(E45:N45,"")</f>
        <v>10</v>
      </c>
      <c r="AA45" s="73" t="str">
        <f t="shared" ref="AA45:AA61" si="58">IF(U45=W45,"No data", IF(V45=W45,"NA", IF(U45+V45=W45,"NA", Q45)))</f>
        <v>No data</v>
      </c>
    </row>
    <row r="46" spans="1:27" ht="60">
      <c r="A46" s="48"/>
      <c r="B46" s="62" t="s">
        <v>274</v>
      </c>
      <c r="C46" s="18" t="s">
        <v>84</v>
      </c>
      <c r="D46" s="48"/>
      <c r="E46" s="12" t="b">
        <f>IF(E45="No","NA",IF(E45="Yes",""))</f>
        <v>0</v>
      </c>
      <c r="F46" s="12" t="b">
        <f t="shared" ref="F46:M46" si="59">IF(F45="No","NA",IF(F45="Yes",""))</f>
        <v>0</v>
      </c>
      <c r="G46" s="12" t="b">
        <f t="shared" si="59"/>
        <v>0</v>
      </c>
      <c r="H46" s="12" t="b">
        <f t="shared" si="59"/>
        <v>0</v>
      </c>
      <c r="I46" s="12" t="b">
        <f t="shared" si="59"/>
        <v>0</v>
      </c>
      <c r="J46" s="12" t="b">
        <f t="shared" si="59"/>
        <v>0</v>
      </c>
      <c r="K46" s="12" t="b">
        <f t="shared" si="59"/>
        <v>0</v>
      </c>
      <c r="L46" s="12" t="b">
        <f t="shared" si="59"/>
        <v>0</v>
      </c>
      <c r="M46" s="12" t="b">
        <f t="shared" si="59"/>
        <v>0</v>
      </c>
      <c r="N46" s="12" t="b">
        <f t="shared" ref="N46" si="60">IF(N45="No","NA",IF(N45="Yes",""))</f>
        <v>0</v>
      </c>
      <c r="P46" s="80">
        <f t="shared" si="48"/>
        <v>0</v>
      </c>
      <c r="Q46" s="60" t="str">
        <f t="shared" si="49"/>
        <v>%</v>
      </c>
      <c r="R46" s="60">
        <f t="shared" si="50"/>
        <v>0</v>
      </c>
      <c r="S46" s="60" t="str">
        <f t="shared" si="51"/>
        <v>%</v>
      </c>
      <c r="T46" s="60">
        <f t="shared" si="52"/>
        <v>0</v>
      </c>
      <c r="U46" s="60">
        <f t="shared" si="53"/>
        <v>10</v>
      </c>
      <c r="V46" s="60">
        <f t="shared" si="54"/>
        <v>0</v>
      </c>
      <c r="W46" s="81">
        <f t="shared" si="55"/>
        <v>10</v>
      </c>
      <c r="X46" s="60"/>
      <c r="Y46" s="73">
        <f t="shared" si="56"/>
        <v>10</v>
      </c>
      <c r="Z46" s="73">
        <f t="shared" si="57"/>
        <v>0</v>
      </c>
      <c r="AA46" s="73" t="str">
        <f t="shared" si="58"/>
        <v>No data</v>
      </c>
    </row>
    <row r="47" spans="1:27" ht="30">
      <c r="A47" s="48"/>
      <c r="B47" s="44">
        <v>18</v>
      </c>
      <c r="C47" s="18" t="s">
        <v>85</v>
      </c>
      <c r="D47" s="48"/>
      <c r="E47" s="12" t="b">
        <f>IF(E46="Yes","NA", IF(E46="No","", IF(E45="No","NA")))</f>
        <v>0</v>
      </c>
      <c r="F47" s="12" t="b">
        <f t="shared" ref="F47:M47" si="61">IF(F46="Yes","NA", IF(F46="No","", IF(F45="No","NA")))</f>
        <v>0</v>
      </c>
      <c r="G47" s="12" t="b">
        <f t="shared" si="61"/>
        <v>0</v>
      </c>
      <c r="H47" s="12" t="b">
        <f t="shared" si="61"/>
        <v>0</v>
      </c>
      <c r="I47" s="12" t="b">
        <f t="shared" si="61"/>
        <v>0</v>
      </c>
      <c r="J47" s="12" t="b">
        <f t="shared" si="61"/>
        <v>0</v>
      </c>
      <c r="K47" s="12" t="b">
        <f t="shared" si="61"/>
        <v>0</v>
      </c>
      <c r="L47" s="12" t="b">
        <f t="shared" si="61"/>
        <v>0</v>
      </c>
      <c r="M47" s="12" t="b">
        <f t="shared" si="61"/>
        <v>0</v>
      </c>
      <c r="N47" s="12" t="b">
        <f t="shared" ref="N47" si="62">IF(N46="Yes","NA", IF(N46="No","", IF(N45="No","NA")))</f>
        <v>0</v>
      </c>
      <c r="P47" s="80">
        <f t="shared" si="48"/>
        <v>0</v>
      </c>
      <c r="Q47" s="60" t="str">
        <f t="shared" si="49"/>
        <v>%</v>
      </c>
      <c r="R47" s="60">
        <f t="shared" si="50"/>
        <v>0</v>
      </c>
      <c r="S47" s="60" t="str">
        <f t="shared" si="51"/>
        <v>%</v>
      </c>
      <c r="T47" s="60">
        <f t="shared" si="52"/>
        <v>0</v>
      </c>
      <c r="U47" s="60">
        <f t="shared" si="53"/>
        <v>10</v>
      </c>
      <c r="V47" s="60">
        <f t="shared" si="54"/>
        <v>0</v>
      </c>
      <c r="W47" s="81">
        <f t="shared" si="55"/>
        <v>10</v>
      </c>
      <c r="X47" s="60"/>
      <c r="Y47" s="73">
        <f t="shared" si="56"/>
        <v>10</v>
      </c>
      <c r="Z47" s="73">
        <f t="shared" si="57"/>
        <v>0</v>
      </c>
      <c r="AA47" s="73" t="str">
        <f t="shared" si="58"/>
        <v>No data</v>
      </c>
    </row>
    <row r="48" spans="1:27" ht="45">
      <c r="A48" s="48"/>
      <c r="B48" s="44">
        <v>19</v>
      </c>
      <c r="C48" s="18" t="s">
        <v>86</v>
      </c>
      <c r="D48" s="48"/>
      <c r="E48" s="12" t="b">
        <f>IF(E47="Yes","NA", IF(E47="No","", IF(E45="No","NA")))</f>
        <v>0</v>
      </c>
      <c r="F48" s="12" t="b">
        <f t="shared" ref="F48:M48" si="63">IF(F47="Yes","NA", IF(F47="No","", IF(F45="No","NA")))</f>
        <v>0</v>
      </c>
      <c r="G48" s="12" t="b">
        <f t="shared" si="63"/>
        <v>0</v>
      </c>
      <c r="H48" s="12" t="b">
        <f t="shared" si="63"/>
        <v>0</v>
      </c>
      <c r="I48" s="12" t="b">
        <f t="shared" si="63"/>
        <v>0</v>
      </c>
      <c r="J48" s="12" t="b">
        <f t="shared" si="63"/>
        <v>0</v>
      </c>
      <c r="K48" s="12" t="b">
        <f t="shared" si="63"/>
        <v>0</v>
      </c>
      <c r="L48" s="12" t="b">
        <f t="shared" si="63"/>
        <v>0</v>
      </c>
      <c r="M48" s="12" t="b">
        <f t="shared" si="63"/>
        <v>0</v>
      </c>
      <c r="N48" s="12" t="b">
        <f t="shared" ref="N48" si="64">IF(N47="Yes","NA", IF(N47="No","", IF(N45="No","NA")))</f>
        <v>0</v>
      </c>
      <c r="P48" s="80">
        <f t="shared" si="48"/>
        <v>0</v>
      </c>
      <c r="Q48" s="60" t="str">
        <f t="shared" si="49"/>
        <v>%</v>
      </c>
      <c r="R48" s="60">
        <f t="shared" si="50"/>
        <v>0</v>
      </c>
      <c r="S48" s="60" t="str">
        <f t="shared" si="51"/>
        <v>%</v>
      </c>
      <c r="T48" s="60">
        <f t="shared" si="52"/>
        <v>0</v>
      </c>
      <c r="U48" s="60">
        <f t="shared" si="53"/>
        <v>10</v>
      </c>
      <c r="V48" s="60">
        <f t="shared" si="54"/>
        <v>0</v>
      </c>
      <c r="W48" s="81">
        <f t="shared" si="55"/>
        <v>10</v>
      </c>
      <c r="X48" s="60"/>
      <c r="Y48" s="73">
        <f t="shared" si="56"/>
        <v>10</v>
      </c>
      <c r="Z48" s="73">
        <f t="shared" si="57"/>
        <v>0</v>
      </c>
      <c r="AA48" s="73" t="str">
        <f t="shared" si="58"/>
        <v>No data</v>
      </c>
    </row>
    <row r="49" spans="1:27" ht="45" customHeight="1">
      <c r="A49" s="49"/>
      <c r="B49" s="50">
        <v>20</v>
      </c>
      <c r="C49" s="64" t="s">
        <v>194</v>
      </c>
      <c r="D49" s="48"/>
      <c r="E49" s="12" t="b">
        <f>IF(E45="No","NA",IF(E45="Yes",""))</f>
        <v>0</v>
      </c>
      <c r="F49" s="12" t="b">
        <f t="shared" ref="F49:M49" si="65">IF(F45="No","NA",IF(F45="Yes",""))</f>
        <v>0</v>
      </c>
      <c r="G49" s="12" t="b">
        <f t="shared" si="65"/>
        <v>0</v>
      </c>
      <c r="H49" s="12" t="b">
        <f t="shared" si="65"/>
        <v>0</v>
      </c>
      <c r="I49" s="12" t="b">
        <f t="shared" si="65"/>
        <v>0</v>
      </c>
      <c r="J49" s="12" t="b">
        <f t="shared" si="65"/>
        <v>0</v>
      </c>
      <c r="K49" s="12" t="b">
        <f t="shared" si="65"/>
        <v>0</v>
      </c>
      <c r="L49" s="12" t="b">
        <f t="shared" si="65"/>
        <v>0</v>
      </c>
      <c r="M49" s="12" t="b">
        <f t="shared" si="65"/>
        <v>0</v>
      </c>
      <c r="N49" s="12" t="b">
        <f t="shared" ref="N49" si="66">IF(N45="No","NA",IF(N45="Yes",""))</f>
        <v>0</v>
      </c>
      <c r="P49" s="80">
        <f t="shared" si="48"/>
        <v>0</v>
      </c>
      <c r="Q49" s="60" t="str">
        <f t="shared" si="49"/>
        <v>%</v>
      </c>
      <c r="R49" s="60">
        <f t="shared" si="50"/>
        <v>0</v>
      </c>
      <c r="S49" s="60" t="str">
        <f t="shared" si="51"/>
        <v>%</v>
      </c>
      <c r="T49" s="60">
        <f t="shared" si="52"/>
        <v>0</v>
      </c>
      <c r="U49" s="60">
        <f t="shared" si="53"/>
        <v>10</v>
      </c>
      <c r="V49" s="60">
        <f t="shared" si="54"/>
        <v>0</v>
      </c>
      <c r="W49" s="81">
        <f t="shared" si="55"/>
        <v>10</v>
      </c>
      <c r="X49" s="60"/>
      <c r="Y49" s="73">
        <f t="shared" si="56"/>
        <v>10</v>
      </c>
      <c r="Z49" s="73">
        <f t="shared" si="57"/>
        <v>0</v>
      </c>
      <c r="AA49" s="73" t="str">
        <f t="shared" si="58"/>
        <v>No data</v>
      </c>
    </row>
    <row r="50" spans="1:27" ht="15" customHeight="1">
      <c r="A50" s="99"/>
      <c r="B50" s="97">
        <v>21</v>
      </c>
      <c r="C50" s="98" t="s">
        <v>87</v>
      </c>
      <c r="D50" s="45" t="s">
        <v>62</v>
      </c>
      <c r="E50" s="12" t="b">
        <f>IF(E49="Yes","NA", IF(E49="No","", IF(E45="No","NA")))</f>
        <v>0</v>
      </c>
      <c r="F50" s="12" t="b">
        <f t="shared" ref="F50:M50" si="67">IF(F49="Yes","NA", IF(F49="No","", IF(F45="No","NA")))</f>
        <v>0</v>
      </c>
      <c r="G50" s="12" t="b">
        <f t="shared" si="67"/>
        <v>0</v>
      </c>
      <c r="H50" s="12" t="b">
        <f t="shared" si="67"/>
        <v>0</v>
      </c>
      <c r="I50" s="12" t="b">
        <f t="shared" si="67"/>
        <v>0</v>
      </c>
      <c r="J50" s="12" t="b">
        <f t="shared" si="67"/>
        <v>0</v>
      </c>
      <c r="K50" s="12" t="b">
        <f t="shared" si="67"/>
        <v>0</v>
      </c>
      <c r="L50" s="12" t="b">
        <f t="shared" si="67"/>
        <v>0</v>
      </c>
      <c r="M50" s="12" t="b">
        <f t="shared" si="67"/>
        <v>0</v>
      </c>
      <c r="N50" s="12" t="b">
        <f t="shared" ref="N50" si="68">IF(N49="Yes","NA", IF(N49="No","", IF(N45="No","NA")))</f>
        <v>0</v>
      </c>
      <c r="P50" s="80">
        <f t="shared" si="48"/>
        <v>0</v>
      </c>
      <c r="Q50" s="60" t="str">
        <f t="shared" si="49"/>
        <v>%</v>
      </c>
      <c r="R50" s="60">
        <f t="shared" si="50"/>
        <v>0</v>
      </c>
      <c r="S50" s="60" t="str">
        <f t="shared" si="51"/>
        <v>%</v>
      </c>
      <c r="T50" s="60">
        <f t="shared" si="52"/>
        <v>0</v>
      </c>
      <c r="U50" s="60">
        <f t="shared" si="53"/>
        <v>10</v>
      </c>
      <c r="V50" s="60">
        <f t="shared" si="54"/>
        <v>0</v>
      </c>
      <c r="W50" s="81">
        <f t="shared" si="55"/>
        <v>10</v>
      </c>
      <c r="X50" s="60"/>
      <c r="Y50" s="73">
        <f t="shared" si="56"/>
        <v>10</v>
      </c>
      <c r="Z50" s="73">
        <f t="shared" si="57"/>
        <v>0</v>
      </c>
      <c r="AA50" s="73" t="str">
        <f t="shared" si="58"/>
        <v>No data</v>
      </c>
    </row>
    <row r="51" spans="1:27">
      <c r="A51" s="99"/>
      <c r="B51" s="97"/>
      <c r="C51" s="98"/>
      <c r="D51" s="45" t="s">
        <v>63</v>
      </c>
      <c r="E51" s="12" t="b">
        <f>IF(E49="Yes","NA", IF(E49="No","", IF(E45="No","NA")))</f>
        <v>0</v>
      </c>
      <c r="F51" s="12" t="b">
        <f t="shared" ref="F51:M51" si="69">IF(F49="Yes","NA", IF(F49="No","", IF(F45="No","NA")))</f>
        <v>0</v>
      </c>
      <c r="G51" s="12" t="b">
        <f t="shared" si="69"/>
        <v>0</v>
      </c>
      <c r="H51" s="12" t="b">
        <f t="shared" si="69"/>
        <v>0</v>
      </c>
      <c r="I51" s="12" t="b">
        <f t="shared" si="69"/>
        <v>0</v>
      </c>
      <c r="J51" s="12" t="b">
        <f t="shared" si="69"/>
        <v>0</v>
      </c>
      <c r="K51" s="12" t="b">
        <f t="shared" si="69"/>
        <v>0</v>
      </c>
      <c r="L51" s="12" t="b">
        <f t="shared" si="69"/>
        <v>0</v>
      </c>
      <c r="M51" s="12" t="b">
        <f t="shared" si="69"/>
        <v>0</v>
      </c>
      <c r="N51" s="12" t="b">
        <f t="shared" ref="N51" si="70">IF(N49="Yes","NA", IF(N49="No","", IF(N45="No","NA")))</f>
        <v>0</v>
      </c>
      <c r="P51" s="80">
        <f t="shared" si="48"/>
        <v>0</v>
      </c>
      <c r="Q51" s="60" t="str">
        <f t="shared" si="49"/>
        <v>%</v>
      </c>
      <c r="R51" s="60">
        <f t="shared" si="50"/>
        <v>0</v>
      </c>
      <c r="S51" s="60" t="str">
        <f t="shared" si="51"/>
        <v>%</v>
      </c>
      <c r="T51" s="60">
        <f t="shared" si="52"/>
        <v>0</v>
      </c>
      <c r="U51" s="60">
        <f t="shared" si="53"/>
        <v>10</v>
      </c>
      <c r="V51" s="60">
        <f t="shared" si="54"/>
        <v>0</v>
      </c>
      <c r="W51" s="81">
        <f t="shared" si="55"/>
        <v>10</v>
      </c>
      <c r="X51" s="60"/>
      <c r="Y51" s="73">
        <f t="shared" si="56"/>
        <v>10</v>
      </c>
      <c r="Z51" s="73">
        <f t="shared" si="57"/>
        <v>0</v>
      </c>
      <c r="AA51" s="73" t="str">
        <f t="shared" si="58"/>
        <v>No data</v>
      </c>
    </row>
    <row r="52" spans="1:27">
      <c r="A52" s="99"/>
      <c r="B52" s="97"/>
      <c r="C52" s="98"/>
      <c r="D52" s="45" t="s">
        <v>64</v>
      </c>
      <c r="E52" s="12" t="b">
        <f>IF(E49="Yes","NA", IF(E49="No","", IF(E45="No","NA")))</f>
        <v>0</v>
      </c>
      <c r="F52" s="12" t="b">
        <f t="shared" ref="F52:M52" si="71">IF(F49="Yes","NA", IF(F49="No","", IF(F45="No","NA")))</f>
        <v>0</v>
      </c>
      <c r="G52" s="12" t="b">
        <f t="shared" si="71"/>
        <v>0</v>
      </c>
      <c r="H52" s="12" t="b">
        <f t="shared" si="71"/>
        <v>0</v>
      </c>
      <c r="I52" s="12" t="b">
        <f t="shared" si="71"/>
        <v>0</v>
      </c>
      <c r="J52" s="12" t="b">
        <f t="shared" si="71"/>
        <v>0</v>
      </c>
      <c r="K52" s="12" t="b">
        <f t="shared" si="71"/>
        <v>0</v>
      </c>
      <c r="L52" s="12" t="b">
        <f t="shared" si="71"/>
        <v>0</v>
      </c>
      <c r="M52" s="12" t="b">
        <f t="shared" si="71"/>
        <v>0</v>
      </c>
      <c r="N52" s="12" t="b">
        <f t="shared" ref="N52" si="72">IF(N49="Yes","NA", IF(N49="No","", IF(N45="No","NA")))</f>
        <v>0</v>
      </c>
      <c r="P52" s="80">
        <f t="shared" si="48"/>
        <v>0</v>
      </c>
      <c r="Q52" s="60" t="str">
        <f t="shared" si="49"/>
        <v>%</v>
      </c>
      <c r="R52" s="60">
        <f t="shared" si="50"/>
        <v>0</v>
      </c>
      <c r="S52" s="60" t="str">
        <f t="shared" si="51"/>
        <v>%</v>
      </c>
      <c r="T52" s="60">
        <f t="shared" si="52"/>
        <v>0</v>
      </c>
      <c r="U52" s="60">
        <f t="shared" si="53"/>
        <v>10</v>
      </c>
      <c r="V52" s="60">
        <f t="shared" si="54"/>
        <v>0</v>
      </c>
      <c r="W52" s="81">
        <f t="shared" si="55"/>
        <v>10</v>
      </c>
      <c r="X52" s="60"/>
      <c r="Y52" s="73">
        <f t="shared" si="56"/>
        <v>10</v>
      </c>
      <c r="Z52" s="73">
        <f t="shared" si="57"/>
        <v>0</v>
      </c>
      <c r="AA52" s="73" t="str">
        <f t="shared" si="58"/>
        <v>No data</v>
      </c>
    </row>
    <row r="53" spans="1:27">
      <c r="A53" s="99"/>
      <c r="B53" s="97"/>
      <c r="C53" s="98"/>
      <c r="D53" s="45" t="s">
        <v>65</v>
      </c>
      <c r="E53" s="12" t="b">
        <f>IF(E49="Yes","NA", IF(E49="No","", IF(E45="No","NA")))</f>
        <v>0</v>
      </c>
      <c r="F53" s="12" t="b">
        <f t="shared" ref="F53:M53" si="73">IF(F49="Yes","NA", IF(F49="No","", IF(F45="No","NA")))</f>
        <v>0</v>
      </c>
      <c r="G53" s="12" t="b">
        <f t="shared" si="73"/>
        <v>0</v>
      </c>
      <c r="H53" s="12" t="b">
        <f t="shared" si="73"/>
        <v>0</v>
      </c>
      <c r="I53" s="12" t="b">
        <f t="shared" si="73"/>
        <v>0</v>
      </c>
      <c r="J53" s="12" t="b">
        <f t="shared" si="73"/>
        <v>0</v>
      </c>
      <c r="K53" s="12" t="b">
        <f t="shared" si="73"/>
        <v>0</v>
      </c>
      <c r="L53" s="12" t="b">
        <f t="shared" si="73"/>
        <v>0</v>
      </c>
      <c r="M53" s="12" t="b">
        <f t="shared" si="73"/>
        <v>0</v>
      </c>
      <c r="N53" s="12" t="b">
        <f t="shared" ref="N53" si="74">IF(N49="Yes","NA", IF(N49="No","", IF(N45="No","NA")))</f>
        <v>0</v>
      </c>
      <c r="P53" s="80">
        <f t="shared" si="48"/>
        <v>0</v>
      </c>
      <c r="Q53" s="60" t="str">
        <f t="shared" si="49"/>
        <v>%</v>
      </c>
      <c r="R53" s="60">
        <f t="shared" si="50"/>
        <v>0</v>
      </c>
      <c r="S53" s="60" t="str">
        <f t="shared" si="51"/>
        <v>%</v>
      </c>
      <c r="T53" s="60">
        <f t="shared" si="52"/>
        <v>0</v>
      </c>
      <c r="U53" s="60">
        <f t="shared" si="53"/>
        <v>10</v>
      </c>
      <c r="V53" s="60">
        <f t="shared" si="54"/>
        <v>0</v>
      </c>
      <c r="W53" s="81">
        <f t="shared" si="55"/>
        <v>10</v>
      </c>
      <c r="X53" s="60"/>
      <c r="Y53" s="73">
        <f t="shared" si="56"/>
        <v>10</v>
      </c>
      <c r="Z53" s="73">
        <f t="shared" si="57"/>
        <v>0</v>
      </c>
      <c r="AA53" s="73" t="str">
        <f t="shared" si="58"/>
        <v>No data</v>
      </c>
    </row>
    <row r="54" spans="1:27">
      <c r="A54" s="99"/>
      <c r="B54" s="97"/>
      <c r="C54" s="98"/>
      <c r="D54" s="45" t="s">
        <v>66</v>
      </c>
      <c r="E54" s="12" t="b">
        <f>IF(E49="Yes","NA", IF(E49="No","", IF(E45="No","NA")))</f>
        <v>0</v>
      </c>
      <c r="F54" s="12" t="b">
        <f t="shared" ref="F54:M54" si="75">IF(F49="Yes","NA", IF(F49="No","", IF(F45="No","NA")))</f>
        <v>0</v>
      </c>
      <c r="G54" s="12" t="b">
        <f t="shared" si="75"/>
        <v>0</v>
      </c>
      <c r="H54" s="12" t="b">
        <f t="shared" si="75"/>
        <v>0</v>
      </c>
      <c r="I54" s="12" t="b">
        <f t="shared" si="75"/>
        <v>0</v>
      </c>
      <c r="J54" s="12" t="b">
        <f t="shared" si="75"/>
        <v>0</v>
      </c>
      <c r="K54" s="12" t="b">
        <f t="shared" si="75"/>
        <v>0</v>
      </c>
      <c r="L54" s="12" t="b">
        <f t="shared" si="75"/>
        <v>0</v>
      </c>
      <c r="M54" s="12" t="b">
        <f t="shared" si="75"/>
        <v>0</v>
      </c>
      <c r="N54" s="12" t="b">
        <f t="shared" ref="N54" si="76">IF(N49="Yes","NA", IF(N49="No","", IF(N45="No","NA")))</f>
        <v>0</v>
      </c>
      <c r="P54" s="80">
        <f t="shared" si="48"/>
        <v>0</v>
      </c>
      <c r="Q54" s="60" t="str">
        <f t="shared" si="49"/>
        <v>%</v>
      </c>
      <c r="R54" s="60">
        <f t="shared" si="50"/>
        <v>0</v>
      </c>
      <c r="S54" s="60" t="str">
        <f t="shared" si="51"/>
        <v>%</v>
      </c>
      <c r="T54" s="60">
        <f t="shared" si="52"/>
        <v>0</v>
      </c>
      <c r="U54" s="60">
        <f t="shared" si="53"/>
        <v>10</v>
      </c>
      <c r="V54" s="60">
        <f t="shared" si="54"/>
        <v>0</v>
      </c>
      <c r="W54" s="81">
        <f t="shared" si="55"/>
        <v>10</v>
      </c>
      <c r="X54" s="60"/>
      <c r="Y54" s="73">
        <f t="shared" si="56"/>
        <v>10</v>
      </c>
      <c r="Z54" s="73">
        <f t="shared" si="57"/>
        <v>0</v>
      </c>
      <c r="AA54" s="73" t="str">
        <f t="shared" si="58"/>
        <v>No data</v>
      </c>
    </row>
    <row r="55" spans="1:27">
      <c r="A55" s="99"/>
      <c r="B55" s="97"/>
      <c r="C55" s="98"/>
      <c r="D55" s="45" t="s">
        <v>67</v>
      </c>
      <c r="E55" s="12" t="b">
        <f>IF(E49="Yes","NA", IF(E49="No","", IF(E45="No","NA")))</f>
        <v>0</v>
      </c>
      <c r="F55" s="12" t="b">
        <f t="shared" ref="F55:M55" si="77">IF(F49="Yes","NA", IF(F49="No","", IF(F45="No","NA")))</f>
        <v>0</v>
      </c>
      <c r="G55" s="12" t="b">
        <f t="shared" si="77"/>
        <v>0</v>
      </c>
      <c r="H55" s="12" t="b">
        <f t="shared" si="77"/>
        <v>0</v>
      </c>
      <c r="I55" s="12" t="b">
        <f t="shared" si="77"/>
        <v>0</v>
      </c>
      <c r="J55" s="12" t="b">
        <f t="shared" si="77"/>
        <v>0</v>
      </c>
      <c r="K55" s="12" t="b">
        <f t="shared" si="77"/>
        <v>0</v>
      </c>
      <c r="L55" s="12" t="b">
        <f t="shared" si="77"/>
        <v>0</v>
      </c>
      <c r="M55" s="12" t="b">
        <f t="shared" si="77"/>
        <v>0</v>
      </c>
      <c r="N55" s="12" t="b">
        <f t="shared" ref="N55" si="78">IF(N49="Yes","NA", IF(N49="No","", IF(N45="No","NA")))</f>
        <v>0</v>
      </c>
      <c r="P55" s="80">
        <f t="shared" si="48"/>
        <v>0</v>
      </c>
      <c r="Q55" s="60" t="str">
        <f t="shared" si="49"/>
        <v>%</v>
      </c>
      <c r="R55" s="60">
        <f t="shared" si="50"/>
        <v>0</v>
      </c>
      <c r="S55" s="60" t="str">
        <f t="shared" si="51"/>
        <v>%</v>
      </c>
      <c r="T55" s="60">
        <f t="shared" si="52"/>
        <v>0</v>
      </c>
      <c r="U55" s="60">
        <f t="shared" si="53"/>
        <v>10</v>
      </c>
      <c r="V55" s="60">
        <f t="shared" si="54"/>
        <v>0</v>
      </c>
      <c r="W55" s="81">
        <f t="shared" si="55"/>
        <v>10</v>
      </c>
      <c r="X55" s="60"/>
      <c r="Y55" s="73">
        <f t="shared" si="56"/>
        <v>10</v>
      </c>
      <c r="Z55" s="73">
        <f t="shared" si="57"/>
        <v>0</v>
      </c>
      <c r="AA55" s="73" t="str">
        <f t="shared" si="58"/>
        <v>No data</v>
      </c>
    </row>
    <row r="56" spans="1:27">
      <c r="A56" s="99"/>
      <c r="B56" s="97"/>
      <c r="C56" s="98"/>
      <c r="D56" s="45" t="s">
        <v>68</v>
      </c>
      <c r="E56" s="12" t="b">
        <f>IF(E49="Yes","NA", IF(E49="No","", IF(E45="No","NA")))</f>
        <v>0</v>
      </c>
      <c r="F56" s="12" t="b">
        <f t="shared" ref="F56:M56" si="79">IF(F49="Yes","NA", IF(F49="No","", IF(F45="No","NA")))</f>
        <v>0</v>
      </c>
      <c r="G56" s="12" t="b">
        <f t="shared" si="79"/>
        <v>0</v>
      </c>
      <c r="H56" s="12" t="b">
        <f t="shared" si="79"/>
        <v>0</v>
      </c>
      <c r="I56" s="12" t="b">
        <f t="shared" si="79"/>
        <v>0</v>
      </c>
      <c r="J56" s="12" t="b">
        <f t="shared" si="79"/>
        <v>0</v>
      </c>
      <c r="K56" s="12" t="b">
        <f t="shared" si="79"/>
        <v>0</v>
      </c>
      <c r="L56" s="12" t="b">
        <f t="shared" si="79"/>
        <v>0</v>
      </c>
      <c r="M56" s="12" t="b">
        <f t="shared" si="79"/>
        <v>0</v>
      </c>
      <c r="N56" s="12" t="b">
        <f t="shared" ref="N56" si="80">IF(N49="Yes","NA", IF(N49="No","", IF(N45="No","NA")))</f>
        <v>0</v>
      </c>
      <c r="P56" s="80">
        <f t="shared" si="48"/>
        <v>0</v>
      </c>
      <c r="Q56" s="60" t="str">
        <f t="shared" si="49"/>
        <v>%</v>
      </c>
      <c r="R56" s="60">
        <f t="shared" si="50"/>
        <v>0</v>
      </c>
      <c r="S56" s="60" t="str">
        <f t="shared" si="51"/>
        <v>%</v>
      </c>
      <c r="T56" s="60">
        <f t="shared" si="52"/>
        <v>0</v>
      </c>
      <c r="U56" s="60">
        <f t="shared" si="53"/>
        <v>10</v>
      </c>
      <c r="V56" s="60">
        <f t="shared" si="54"/>
        <v>0</v>
      </c>
      <c r="W56" s="81">
        <f t="shared" si="55"/>
        <v>10</v>
      </c>
      <c r="X56" s="60"/>
      <c r="Y56" s="73">
        <f t="shared" si="56"/>
        <v>10</v>
      </c>
      <c r="Z56" s="73">
        <f t="shared" si="57"/>
        <v>0</v>
      </c>
      <c r="AA56" s="73" t="str">
        <f t="shared" si="58"/>
        <v>No data</v>
      </c>
    </row>
    <row r="57" spans="1:27" ht="30">
      <c r="A57" s="99"/>
      <c r="B57" s="97"/>
      <c r="C57" s="98"/>
      <c r="D57" s="30" t="s">
        <v>69</v>
      </c>
      <c r="E57" s="12" t="b">
        <f>IF(E49="Yes","NA", IF(E49="No","", IF(E45="No","NA")))</f>
        <v>0</v>
      </c>
      <c r="F57" s="12" t="b">
        <f t="shared" ref="F57:M57" si="81">IF(F49="Yes","NA", IF(F49="No","", IF(F45="No","NA")))</f>
        <v>0</v>
      </c>
      <c r="G57" s="12" t="b">
        <f t="shared" si="81"/>
        <v>0</v>
      </c>
      <c r="H57" s="12" t="b">
        <f t="shared" si="81"/>
        <v>0</v>
      </c>
      <c r="I57" s="12" t="b">
        <f t="shared" si="81"/>
        <v>0</v>
      </c>
      <c r="J57" s="12" t="b">
        <f t="shared" si="81"/>
        <v>0</v>
      </c>
      <c r="K57" s="12" t="b">
        <f t="shared" si="81"/>
        <v>0</v>
      </c>
      <c r="L57" s="12" t="b">
        <f t="shared" si="81"/>
        <v>0</v>
      </c>
      <c r="M57" s="12" t="b">
        <f t="shared" si="81"/>
        <v>0</v>
      </c>
      <c r="N57" s="12" t="b">
        <f t="shared" ref="N57" si="82">IF(N49="Yes","NA", IF(N49="No","", IF(N45="No","NA")))</f>
        <v>0</v>
      </c>
      <c r="P57" s="80">
        <f t="shared" si="48"/>
        <v>0</v>
      </c>
      <c r="Q57" s="60" t="str">
        <f t="shared" si="49"/>
        <v>%</v>
      </c>
      <c r="R57" s="60">
        <f t="shared" si="50"/>
        <v>0</v>
      </c>
      <c r="S57" s="60" t="str">
        <f t="shared" si="51"/>
        <v>%</v>
      </c>
      <c r="T57" s="60">
        <f t="shared" si="52"/>
        <v>0</v>
      </c>
      <c r="U57" s="60">
        <f t="shared" si="53"/>
        <v>10</v>
      </c>
      <c r="V57" s="60">
        <f t="shared" si="54"/>
        <v>0</v>
      </c>
      <c r="W57" s="81">
        <f t="shared" si="55"/>
        <v>10</v>
      </c>
      <c r="X57" s="60"/>
      <c r="Y57" s="73">
        <f t="shared" si="56"/>
        <v>10</v>
      </c>
      <c r="Z57" s="73">
        <f t="shared" si="57"/>
        <v>0</v>
      </c>
      <c r="AA57" s="73" t="str">
        <f t="shared" si="58"/>
        <v>No data</v>
      </c>
    </row>
    <row r="58" spans="1:27">
      <c r="A58" s="99"/>
      <c r="B58" s="97"/>
      <c r="C58" s="98"/>
      <c r="D58" s="45" t="s">
        <v>70</v>
      </c>
      <c r="E58" s="12" t="b">
        <f>IF(E49="Yes","NA", IF(E49="No","", IF(E45="No","NA")))</f>
        <v>0</v>
      </c>
      <c r="F58" s="12" t="b">
        <f t="shared" ref="F58:M58" si="83">IF(F49="Yes","NA", IF(F49="No","", IF(F45="No","NA")))</f>
        <v>0</v>
      </c>
      <c r="G58" s="12" t="b">
        <f t="shared" si="83"/>
        <v>0</v>
      </c>
      <c r="H58" s="12" t="b">
        <f t="shared" si="83"/>
        <v>0</v>
      </c>
      <c r="I58" s="12" t="b">
        <f t="shared" si="83"/>
        <v>0</v>
      </c>
      <c r="J58" s="12" t="b">
        <f t="shared" si="83"/>
        <v>0</v>
      </c>
      <c r="K58" s="12" t="b">
        <f t="shared" si="83"/>
        <v>0</v>
      </c>
      <c r="L58" s="12" t="b">
        <f t="shared" si="83"/>
        <v>0</v>
      </c>
      <c r="M58" s="12" t="b">
        <f t="shared" si="83"/>
        <v>0</v>
      </c>
      <c r="N58" s="12" t="b">
        <f t="shared" ref="N58" si="84">IF(N49="Yes","NA", IF(N49="No","", IF(N45="No","NA")))</f>
        <v>0</v>
      </c>
      <c r="P58" s="80">
        <f t="shared" si="48"/>
        <v>0</v>
      </c>
      <c r="Q58" s="60" t="str">
        <f t="shared" si="49"/>
        <v>%</v>
      </c>
      <c r="R58" s="60">
        <f t="shared" si="50"/>
        <v>0</v>
      </c>
      <c r="S58" s="60" t="str">
        <f t="shared" si="51"/>
        <v>%</v>
      </c>
      <c r="T58" s="60">
        <f t="shared" si="52"/>
        <v>0</v>
      </c>
      <c r="U58" s="60">
        <f t="shared" si="53"/>
        <v>10</v>
      </c>
      <c r="V58" s="60">
        <f t="shared" si="54"/>
        <v>0</v>
      </c>
      <c r="W58" s="81">
        <f t="shared" si="55"/>
        <v>10</v>
      </c>
      <c r="X58" s="60"/>
      <c r="Y58" s="73">
        <f t="shared" si="56"/>
        <v>10</v>
      </c>
      <c r="Z58" s="73">
        <f t="shared" si="57"/>
        <v>0</v>
      </c>
      <c r="AA58" s="73" t="str">
        <f t="shared" si="58"/>
        <v>No data</v>
      </c>
    </row>
    <row r="59" spans="1:27">
      <c r="A59" s="99"/>
      <c r="B59" s="97"/>
      <c r="C59" s="98"/>
      <c r="D59" s="45" t="s">
        <v>71</v>
      </c>
      <c r="E59" s="12" t="b">
        <f>IF(E49="Yes","NA", IF(E49="No","", IF(E45="No","NA")))</f>
        <v>0</v>
      </c>
      <c r="F59" s="12" t="b">
        <f t="shared" ref="F59:M59" si="85">IF(F49="Yes","NA", IF(F49="No","", IF(F45="No","NA")))</f>
        <v>0</v>
      </c>
      <c r="G59" s="12" t="b">
        <f t="shared" si="85"/>
        <v>0</v>
      </c>
      <c r="H59" s="12" t="b">
        <f t="shared" si="85"/>
        <v>0</v>
      </c>
      <c r="I59" s="12" t="b">
        <f t="shared" si="85"/>
        <v>0</v>
      </c>
      <c r="J59" s="12" t="b">
        <f t="shared" si="85"/>
        <v>0</v>
      </c>
      <c r="K59" s="12" t="b">
        <f t="shared" si="85"/>
        <v>0</v>
      </c>
      <c r="L59" s="12" t="b">
        <f t="shared" si="85"/>
        <v>0</v>
      </c>
      <c r="M59" s="12" t="b">
        <f t="shared" si="85"/>
        <v>0</v>
      </c>
      <c r="N59" s="12" t="b">
        <f t="shared" ref="N59" si="86">IF(N49="Yes","NA", IF(N49="No","", IF(N45="No","NA")))</f>
        <v>0</v>
      </c>
      <c r="P59" s="80">
        <f t="shared" si="48"/>
        <v>0</v>
      </c>
      <c r="Q59" s="60" t="str">
        <f t="shared" si="49"/>
        <v>%</v>
      </c>
      <c r="R59" s="60">
        <f t="shared" si="50"/>
        <v>0</v>
      </c>
      <c r="S59" s="60" t="str">
        <f t="shared" si="51"/>
        <v>%</v>
      </c>
      <c r="T59" s="60">
        <f t="shared" si="52"/>
        <v>0</v>
      </c>
      <c r="U59" s="60">
        <f t="shared" si="53"/>
        <v>10</v>
      </c>
      <c r="V59" s="60">
        <f t="shared" si="54"/>
        <v>0</v>
      </c>
      <c r="W59" s="81">
        <f t="shared" si="55"/>
        <v>10</v>
      </c>
      <c r="X59" s="60"/>
      <c r="Y59" s="73">
        <f t="shared" si="56"/>
        <v>10</v>
      </c>
      <c r="Z59" s="73">
        <f t="shared" si="57"/>
        <v>0</v>
      </c>
      <c r="AA59" s="73" t="str">
        <f t="shared" si="58"/>
        <v>No data</v>
      </c>
    </row>
    <row r="60" spans="1:27" ht="30">
      <c r="A60" s="99"/>
      <c r="B60" s="97"/>
      <c r="C60" s="98"/>
      <c r="D60" s="30" t="s">
        <v>72</v>
      </c>
      <c r="E60" s="12" t="b">
        <f>IF(E49="Yes","NA", IF(E49="No","", IF(E45="No","NA")))</f>
        <v>0</v>
      </c>
      <c r="F60" s="12" t="b">
        <f t="shared" ref="F60:M60" si="87">IF(F49="Yes","NA", IF(F49="No","", IF(F45="No","NA")))</f>
        <v>0</v>
      </c>
      <c r="G60" s="12" t="b">
        <f t="shared" si="87"/>
        <v>0</v>
      </c>
      <c r="H60" s="12" t="b">
        <f t="shared" si="87"/>
        <v>0</v>
      </c>
      <c r="I60" s="12" t="b">
        <f t="shared" si="87"/>
        <v>0</v>
      </c>
      <c r="J60" s="12" t="b">
        <f t="shared" si="87"/>
        <v>0</v>
      </c>
      <c r="K60" s="12" t="b">
        <f t="shared" si="87"/>
        <v>0</v>
      </c>
      <c r="L60" s="12" t="b">
        <f t="shared" si="87"/>
        <v>0</v>
      </c>
      <c r="M60" s="12" t="b">
        <f t="shared" si="87"/>
        <v>0</v>
      </c>
      <c r="N60" s="12" t="b">
        <f t="shared" ref="N60" si="88">IF(N49="Yes","NA", IF(N49="No","", IF(N45="No","NA")))</f>
        <v>0</v>
      </c>
      <c r="P60" s="80">
        <f t="shared" si="48"/>
        <v>0</v>
      </c>
      <c r="Q60" s="60" t="str">
        <f t="shared" si="49"/>
        <v>%</v>
      </c>
      <c r="R60" s="60">
        <f t="shared" si="50"/>
        <v>0</v>
      </c>
      <c r="S60" s="60" t="str">
        <f t="shared" si="51"/>
        <v>%</v>
      </c>
      <c r="T60" s="60">
        <f t="shared" si="52"/>
        <v>0</v>
      </c>
      <c r="U60" s="60">
        <f t="shared" si="53"/>
        <v>10</v>
      </c>
      <c r="V60" s="60">
        <f t="shared" si="54"/>
        <v>0</v>
      </c>
      <c r="W60" s="81">
        <f t="shared" si="55"/>
        <v>10</v>
      </c>
      <c r="X60" s="60"/>
      <c r="Y60" s="73">
        <f t="shared" si="56"/>
        <v>10</v>
      </c>
      <c r="Z60" s="73">
        <f t="shared" si="57"/>
        <v>0</v>
      </c>
      <c r="AA60" s="73" t="str">
        <f t="shared" si="58"/>
        <v>No data</v>
      </c>
    </row>
    <row r="61" spans="1:27">
      <c r="A61" s="99"/>
      <c r="B61" s="97"/>
      <c r="C61" s="98"/>
      <c r="D61" s="45" t="s">
        <v>73</v>
      </c>
      <c r="E61" s="12" t="b">
        <f>IF(E49="Yes","NA", IF(E49="No","", IF(E45="No","NA")))</f>
        <v>0</v>
      </c>
      <c r="F61" s="12" t="b">
        <f t="shared" ref="F61:M61" si="89">IF(F49="Yes","NA", IF(F49="No","", IF(F45="No","NA")))</f>
        <v>0</v>
      </c>
      <c r="G61" s="12" t="b">
        <f t="shared" si="89"/>
        <v>0</v>
      </c>
      <c r="H61" s="12" t="b">
        <f t="shared" si="89"/>
        <v>0</v>
      </c>
      <c r="I61" s="12" t="b">
        <f t="shared" si="89"/>
        <v>0</v>
      </c>
      <c r="J61" s="12" t="b">
        <f t="shared" si="89"/>
        <v>0</v>
      </c>
      <c r="K61" s="12" t="b">
        <f t="shared" si="89"/>
        <v>0</v>
      </c>
      <c r="L61" s="12" t="b">
        <f t="shared" si="89"/>
        <v>0</v>
      </c>
      <c r="M61" s="12" t="b">
        <f t="shared" si="89"/>
        <v>0</v>
      </c>
      <c r="N61" s="12" t="b">
        <f t="shared" ref="N61" si="90">IF(N49="Yes","NA", IF(N49="No","", IF(N45="No","NA")))</f>
        <v>0</v>
      </c>
      <c r="P61" s="80">
        <f t="shared" si="48"/>
        <v>0</v>
      </c>
      <c r="Q61" s="60" t="str">
        <f t="shared" si="49"/>
        <v>%</v>
      </c>
      <c r="R61" s="60">
        <f t="shared" si="50"/>
        <v>0</v>
      </c>
      <c r="S61" s="60" t="str">
        <f t="shared" si="51"/>
        <v>%</v>
      </c>
      <c r="T61" s="60">
        <f t="shared" si="52"/>
        <v>0</v>
      </c>
      <c r="U61" s="60">
        <f t="shared" si="53"/>
        <v>10</v>
      </c>
      <c r="V61" s="60">
        <f t="shared" si="54"/>
        <v>0</v>
      </c>
      <c r="W61" s="81">
        <f t="shared" si="55"/>
        <v>10</v>
      </c>
      <c r="X61" s="60"/>
      <c r="Y61" s="73">
        <f t="shared" si="56"/>
        <v>10</v>
      </c>
      <c r="Z61" s="73">
        <f t="shared" si="57"/>
        <v>0</v>
      </c>
      <c r="AA61" s="73" t="str">
        <f t="shared" si="58"/>
        <v>No data</v>
      </c>
    </row>
    <row r="62" spans="1:27">
      <c r="A62" s="99"/>
      <c r="B62" s="97"/>
      <c r="C62" s="98"/>
      <c r="D62" s="45" t="s">
        <v>74</v>
      </c>
      <c r="E62" s="12" t="b">
        <f>IF(E49="Yes","NA", IF(E49="No","", IF(E45="No","NA")))</f>
        <v>0</v>
      </c>
      <c r="F62" s="12" t="b">
        <f t="shared" ref="F62:N62" si="91">IF(F49="Yes","NA", IF(F49="No","", IF(F45="No","NA")))</f>
        <v>0</v>
      </c>
      <c r="G62" s="12" t="b">
        <f t="shared" si="91"/>
        <v>0</v>
      </c>
      <c r="H62" s="12" t="b">
        <f t="shared" si="91"/>
        <v>0</v>
      </c>
      <c r="I62" s="12" t="b">
        <f t="shared" si="91"/>
        <v>0</v>
      </c>
      <c r="J62" s="12" t="b">
        <f t="shared" si="91"/>
        <v>0</v>
      </c>
      <c r="K62" s="12" t="b">
        <f t="shared" si="91"/>
        <v>0</v>
      </c>
      <c r="L62" s="12" t="b">
        <f t="shared" si="91"/>
        <v>0</v>
      </c>
      <c r="M62" s="12" t="b">
        <f t="shared" si="91"/>
        <v>0</v>
      </c>
      <c r="N62" s="12" t="b">
        <f t="shared" si="91"/>
        <v>0</v>
      </c>
    </row>
    <row r="63" spans="1:27" ht="75" customHeight="1">
      <c r="A63" s="106"/>
      <c r="B63" s="97">
        <v>22</v>
      </c>
      <c r="C63" s="85" t="s">
        <v>78</v>
      </c>
      <c r="D63" s="48"/>
      <c r="E63" s="12"/>
      <c r="F63" s="12"/>
      <c r="G63" s="12"/>
      <c r="H63" s="12"/>
      <c r="I63" s="12"/>
      <c r="J63" s="12"/>
      <c r="K63" s="12"/>
      <c r="L63" s="12"/>
      <c r="M63" s="12"/>
      <c r="N63" s="12"/>
    </row>
    <row r="64" spans="1:27" ht="30">
      <c r="A64" s="106"/>
      <c r="B64" s="97"/>
      <c r="C64" s="18" t="s">
        <v>88</v>
      </c>
      <c r="D64" s="48"/>
      <c r="E64" s="12" t="b">
        <f>IF(E45="No","NA",IF(E45="Yes",""))</f>
        <v>0</v>
      </c>
      <c r="F64" s="12" t="b">
        <f t="shared" ref="F64:N64" si="92">IF(F45="No","NA",IF(F45="Yes",""))</f>
        <v>0</v>
      </c>
      <c r="G64" s="12" t="b">
        <f t="shared" si="92"/>
        <v>0</v>
      </c>
      <c r="H64" s="12" t="b">
        <f t="shared" si="92"/>
        <v>0</v>
      </c>
      <c r="I64" s="12" t="b">
        <f t="shared" si="92"/>
        <v>0</v>
      </c>
      <c r="J64" s="12" t="b">
        <f t="shared" si="92"/>
        <v>0</v>
      </c>
      <c r="K64" s="12" t="b">
        <f t="shared" si="92"/>
        <v>0</v>
      </c>
      <c r="L64" s="12" t="b">
        <f t="shared" si="92"/>
        <v>0</v>
      </c>
      <c r="M64" s="12" t="b">
        <f t="shared" si="92"/>
        <v>0</v>
      </c>
      <c r="N64" s="12" t="b">
        <f t="shared" si="92"/>
        <v>0</v>
      </c>
    </row>
    <row r="65" spans="1:27" ht="30">
      <c r="A65" s="56"/>
      <c r="B65" s="44">
        <v>23</v>
      </c>
      <c r="C65" s="18" t="s">
        <v>89</v>
      </c>
      <c r="D65" s="48"/>
      <c r="E65" s="12" t="b">
        <f>IF(E45="No","NA",IF(E45="Yes",""))</f>
        <v>0</v>
      </c>
      <c r="F65" s="12" t="b">
        <f t="shared" ref="F65:M65" si="93">IF(F45="No","NA",IF(F45="Yes",""))</f>
        <v>0</v>
      </c>
      <c r="G65" s="12" t="b">
        <f t="shared" si="93"/>
        <v>0</v>
      </c>
      <c r="H65" s="12" t="b">
        <f t="shared" si="93"/>
        <v>0</v>
      </c>
      <c r="I65" s="12" t="b">
        <f t="shared" si="93"/>
        <v>0</v>
      </c>
      <c r="J65" s="12" t="b">
        <f t="shared" si="93"/>
        <v>0</v>
      </c>
      <c r="K65" s="12" t="b">
        <f t="shared" si="93"/>
        <v>0</v>
      </c>
      <c r="L65" s="12" t="b">
        <f t="shared" si="93"/>
        <v>0</v>
      </c>
      <c r="M65" s="12" t="b">
        <f t="shared" si="93"/>
        <v>0</v>
      </c>
      <c r="N65" s="12" t="b">
        <f t="shared" ref="N65" si="94">IF(N45="No","NA",IF(N45="Yes",""))</f>
        <v>0</v>
      </c>
      <c r="P65" s="80">
        <f>COUNTIF(E65:N65,"Yes")</f>
        <v>0</v>
      </c>
      <c r="Q65" s="60" t="str">
        <f>IF(ISERROR(P65/T65),"%",P65/T65*100)</f>
        <v>%</v>
      </c>
      <c r="R65" s="60">
        <f>COUNTIF(E65:N65, "no")</f>
        <v>0</v>
      </c>
      <c r="S65" s="60" t="str">
        <f>IF(ISERROR(R65/T65),"%",R65/T65*100)</f>
        <v>%</v>
      </c>
      <c r="T65" s="60">
        <f>SUM(P65+R65)</f>
        <v>0</v>
      </c>
      <c r="U65" s="60">
        <f>Y65+Z65</f>
        <v>10</v>
      </c>
      <c r="V65" s="60">
        <f>COUNTIF(E65:N65,"NA")</f>
        <v>0</v>
      </c>
      <c r="W65" s="81">
        <f>P65+R65+U65+V65</f>
        <v>10</v>
      </c>
      <c r="X65" s="60"/>
      <c r="Y65" s="73">
        <f>COUNTIF(E65:N65,"FALSE")</f>
        <v>10</v>
      </c>
      <c r="Z65" s="73">
        <f>COUNTIF(E65:N65,"")</f>
        <v>0</v>
      </c>
      <c r="AA65" s="73" t="str">
        <f>IF(U65=W65,"No data", IF(V65=W65,"NA", IF(U65+V65=W65,"NA", Q65)))</f>
        <v>No data</v>
      </c>
    </row>
    <row r="66" spans="1:27">
      <c r="A66" s="100"/>
      <c r="B66" s="102">
        <v>24</v>
      </c>
      <c r="C66" s="104" t="s">
        <v>90</v>
      </c>
      <c r="D66" s="45" t="s">
        <v>92</v>
      </c>
      <c r="E66" s="12" t="b">
        <f t="shared" ref="E66:N66" si="95">IF(E65="No","NA", IF(E65="Yes","", IF(E45="No","NA")))</f>
        <v>0</v>
      </c>
      <c r="F66" s="12" t="b">
        <f t="shared" si="95"/>
        <v>0</v>
      </c>
      <c r="G66" s="12" t="b">
        <f t="shared" si="95"/>
        <v>0</v>
      </c>
      <c r="H66" s="12" t="b">
        <f t="shared" si="95"/>
        <v>0</v>
      </c>
      <c r="I66" s="12" t="b">
        <f t="shared" si="95"/>
        <v>0</v>
      </c>
      <c r="J66" s="12" t="b">
        <f t="shared" si="95"/>
        <v>0</v>
      </c>
      <c r="K66" s="12" t="b">
        <f t="shared" si="95"/>
        <v>0</v>
      </c>
      <c r="L66" s="12" t="b">
        <f t="shared" si="95"/>
        <v>0</v>
      </c>
      <c r="M66" s="12" t="b">
        <f t="shared" si="95"/>
        <v>0</v>
      </c>
      <c r="N66" s="12" t="b">
        <f t="shared" si="95"/>
        <v>0</v>
      </c>
      <c r="P66" s="80">
        <f>COUNTIF(E66:N66,"Yes")</f>
        <v>0</v>
      </c>
      <c r="Q66" s="60" t="str">
        <f>IF(ISERROR(P66/T66),"%",P66/T66*100)</f>
        <v>%</v>
      </c>
      <c r="R66" s="60">
        <f>COUNTIF(E66:N66, "no")</f>
        <v>0</v>
      </c>
      <c r="S66" s="60" t="str">
        <f>IF(ISERROR(R66/T66),"%",R66/T66*100)</f>
        <v>%</v>
      </c>
      <c r="T66" s="60">
        <f>SUM(P66+R66)</f>
        <v>0</v>
      </c>
      <c r="U66" s="60">
        <f>Y66+Z66</f>
        <v>10</v>
      </c>
      <c r="V66" s="60">
        <f>COUNTIF(E66:N66,"NA")</f>
        <v>0</v>
      </c>
      <c r="W66" s="81">
        <f>P66+R66+U66+V66</f>
        <v>10</v>
      </c>
      <c r="X66" s="60"/>
      <c r="Y66" s="73">
        <f>COUNTIF(E66:N66,"FALSE")</f>
        <v>10</v>
      </c>
      <c r="Z66" s="73">
        <f>COUNTIF(E66:N66,"")</f>
        <v>0</v>
      </c>
      <c r="AA66" s="73" t="str">
        <f>IF(U66=W66,"No data", IF(V66=W66,"NA", IF(U66+V66=W66,"NA", Q66)))</f>
        <v>No data</v>
      </c>
    </row>
    <row r="67" spans="1:27">
      <c r="A67" s="101"/>
      <c r="B67" s="103"/>
      <c r="C67" s="105"/>
      <c r="D67" s="45" t="s">
        <v>91</v>
      </c>
      <c r="E67" s="12" t="b">
        <f t="shared" ref="E67:N67" si="96">IF(E65="No","NA", IF(E65="Yes","", IF(E45="No","NA")))</f>
        <v>0</v>
      </c>
      <c r="F67" s="12" t="b">
        <f t="shared" si="96"/>
        <v>0</v>
      </c>
      <c r="G67" s="12" t="b">
        <f t="shared" si="96"/>
        <v>0</v>
      </c>
      <c r="H67" s="12" t="b">
        <f t="shared" si="96"/>
        <v>0</v>
      </c>
      <c r="I67" s="12" t="b">
        <f t="shared" si="96"/>
        <v>0</v>
      </c>
      <c r="J67" s="12" t="b">
        <f t="shared" si="96"/>
        <v>0</v>
      </c>
      <c r="K67" s="12" t="b">
        <f t="shared" si="96"/>
        <v>0</v>
      </c>
      <c r="L67" s="12" t="b">
        <f t="shared" si="96"/>
        <v>0</v>
      </c>
      <c r="M67" s="12" t="b">
        <f t="shared" si="96"/>
        <v>0</v>
      </c>
      <c r="N67" s="12" t="b">
        <f t="shared" si="96"/>
        <v>0</v>
      </c>
      <c r="P67" s="80">
        <f>COUNTIF(E67:N67,"Yes")</f>
        <v>0</v>
      </c>
      <c r="Q67" s="60" t="str">
        <f>IF(ISERROR(P67/T67),"%",P67/T67*100)</f>
        <v>%</v>
      </c>
      <c r="R67" s="60">
        <f>COUNTIF(E67:N67, "no")</f>
        <v>0</v>
      </c>
      <c r="S67" s="60" t="str">
        <f>IF(ISERROR(R67/T67),"%",R67/T67*100)</f>
        <v>%</v>
      </c>
      <c r="T67" s="60">
        <f>SUM(P67+R67)</f>
        <v>0</v>
      </c>
      <c r="U67" s="60">
        <f>Y67+Z67</f>
        <v>10</v>
      </c>
      <c r="V67" s="60">
        <f>COUNTIF(E67:N67,"NA")</f>
        <v>0</v>
      </c>
      <c r="W67" s="81">
        <f>P67+R67+U67+V67</f>
        <v>10</v>
      </c>
      <c r="X67" s="60"/>
      <c r="Y67" s="73">
        <f>COUNTIF(E67:N67,"FALSE")</f>
        <v>10</v>
      </c>
      <c r="Z67" s="73">
        <f>COUNTIF(E67:N67,"")</f>
        <v>0</v>
      </c>
      <c r="AA67" s="73" t="str">
        <f>IF(U67=W67,"No data", IF(V67=W67,"NA", IF(U67+V67=W67,"NA", Q67)))</f>
        <v>No data</v>
      </c>
    </row>
    <row r="68" spans="1:27">
      <c r="A68" s="95" t="s">
        <v>94</v>
      </c>
      <c r="B68" s="95"/>
      <c r="C68" s="95"/>
      <c r="D68" s="95"/>
      <c r="E68" s="95"/>
      <c r="F68" s="95"/>
      <c r="G68" s="95"/>
      <c r="H68" s="95"/>
      <c r="I68" s="95"/>
      <c r="J68" s="95"/>
      <c r="K68" s="95"/>
      <c r="L68" s="95"/>
      <c r="M68" s="95"/>
      <c r="N68" s="95"/>
    </row>
    <row r="69" spans="1:27" s="68" customFormat="1" ht="30">
      <c r="A69" s="70"/>
      <c r="B69" s="66" t="s">
        <v>276</v>
      </c>
      <c r="C69" s="63" t="s">
        <v>278</v>
      </c>
      <c r="D69" s="48"/>
      <c r="E69" s="71"/>
      <c r="F69" s="71"/>
      <c r="G69" s="67"/>
      <c r="H69" s="67"/>
      <c r="I69" s="67"/>
      <c r="J69" s="67"/>
      <c r="K69" s="67"/>
      <c r="L69" s="67"/>
      <c r="M69" s="67"/>
      <c r="N69" s="71"/>
      <c r="O69" s="10"/>
      <c r="P69" s="80">
        <f>COUNTIF(E69:N69,"Yes")</f>
        <v>0</v>
      </c>
      <c r="Q69" s="60" t="str">
        <f>IF(ISERROR(P69/T69),"%",P69/T69*100)</f>
        <v>%</v>
      </c>
      <c r="R69" s="60">
        <f>COUNTIF(E69:N69, "no")</f>
        <v>0</v>
      </c>
      <c r="S69" s="60" t="str">
        <f>IF(ISERROR(R69/T69),"%",R69/T69*100)</f>
        <v>%</v>
      </c>
      <c r="T69" s="60">
        <f>SUM(P69+R69)</f>
        <v>0</v>
      </c>
      <c r="U69" s="60">
        <f>Y69+Z69</f>
        <v>10</v>
      </c>
      <c r="V69" s="60">
        <f>COUNTIF(E69:N69,"NA")</f>
        <v>0</v>
      </c>
      <c r="W69" s="81">
        <f>P69+R69+U69+V69</f>
        <v>10</v>
      </c>
      <c r="X69" s="60"/>
      <c r="Y69" s="73">
        <f>COUNTIF(E69:N69,"FALSE")</f>
        <v>0</v>
      </c>
      <c r="Z69" s="73">
        <f>COUNTIF(E69:N69,"")</f>
        <v>10</v>
      </c>
      <c r="AA69" s="73" t="str">
        <f>IF(U69=W69,"No data", IF(V69=W69,"NA", IF(U69+V69=W69,"NA", Q69)))</f>
        <v>No data</v>
      </c>
    </row>
    <row r="70" spans="1:27" ht="90">
      <c r="A70" s="48"/>
      <c r="B70" s="62" t="s">
        <v>277</v>
      </c>
      <c r="C70" s="18" t="s">
        <v>93</v>
      </c>
      <c r="D70" s="48"/>
      <c r="E70" s="12" t="b">
        <f>IF(E69="No","NA", IF(E69="Yes",""))</f>
        <v>0</v>
      </c>
      <c r="F70" s="12" t="b">
        <f t="shared" ref="F70:M70" si="97">IF(F69="No","NA", IF(F69="Yes",""))</f>
        <v>0</v>
      </c>
      <c r="G70" s="12" t="b">
        <f t="shared" si="97"/>
        <v>0</v>
      </c>
      <c r="H70" s="12" t="b">
        <f t="shared" si="97"/>
        <v>0</v>
      </c>
      <c r="I70" s="12" t="b">
        <f t="shared" si="97"/>
        <v>0</v>
      </c>
      <c r="J70" s="12" t="b">
        <f t="shared" si="97"/>
        <v>0</v>
      </c>
      <c r="K70" s="12" t="b">
        <f t="shared" si="97"/>
        <v>0</v>
      </c>
      <c r="L70" s="12" t="b">
        <f t="shared" si="97"/>
        <v>0</v>
      </c>
      <c r="M70" s="12" t="b">
        <f t="shared" si="97"/>
        <v>0</v>
      </c>
      <c r="N70" s="12" t="b">
        <f t="shared" ref="N70" si="98">IF(N69="No","NA", IF(N69="Yes",""))</f>
        <v>0</v>
      </c>
      <c r="P70" s="80">
        <f>COUNTIF(E70:N70,"Yes")</f>
        <v>0</v>
      </c>
      <c r="Q70" s="60" t="str">
        <f>IF(ISERROR(P70/T70),"%",P70/T70*100)</f>
        <v>%</v>
      </c>
      <c r="R70" s="60">
        <f>COUNTIF(E70:N70, "no")</f>
        <v>0</v>
      </c>
      <c r="S70" s="60" t="str">
        <f>IF(ISERROR(R70/T70),"%",R70/T70*100)</f>
        <v>%</v>
      </c>
      <c r="T70" s="60">
        <f>SUM(P70+R70)</f>
        <v>0</v>
      </c>
      <c r="U70" s="60">
        <f>Y70+Z70</f>
        <v>10</v>
      </c>
      <c r="V70" s="60">
        <f>COUNTIF(E70:N70,"NA")</f>
        <v>0</v>
      </c>
      <c r="W70" s="81">
        <f>P70+R70+U70+V70</f>
        <v>10</v>
      </c>
      <c r="X70" s="60"/>
      <c r="Y70" s="73">
        <f>COUNTIF(E70:N70,"FALSE")</f>
        <v>10</v>
      </c>
      <c r="Z70" s="73">
        <f>COUNTIF(E70:N70,"")</f>
        <v>0</v>
      </c>
      <c r="AA70" s="73" t="str">
        <f>IF(U70=W70,"No data", IF(V70=W70,"NA", IF(U70+V70=W70,"NA", Q70)))</f>
        <v>No data</v>
      </c>
    </row>
    <row r="71" spans="1:27" ht="45">
      <c r="A71" s="48"/>
      <c r="B71" s="44">
        <v>26</v>
      </c>
      <c r="C71" s="18" t="s">
        <v>95</v>
      </c>
      <c r="D71" s="48"/>
      <c r="E71" s="12" t="b">
        <f>IF(E69="No","NA", IF(E69="Yes",""))</f>
        <v>0</v>
      </c>
      <c r="F71" s="12" t="b">
        <f t="shared" ref="F71:M71" si="99">IF(F69="No","NA", IF(F69="Yes",""))</f>
        <v>0</v>
      </c>
      <c r="G71" s="12" t="b">
        <f t="shared" si="99"/>
        <v>0</v>
      </c>
      <c r="H71" s="12" t="b">
        <f t="shared" si="99"/>
        <v>0</v>
      </c>
      <c r="I71" s="12" t="b">
        <f t="shared" si="99"/>
        <v>0</v>
      </c>
      <c r="J71" s="12" t="b">
        <f t="shared" si="99"/>
        <v>0</v>
      </c>
      <c r="K71" s="12" t="b">
        <f t="shared" si="99"/>
        <v>0</v>
      </c>
      <c r="L71" s="12" t="b">
        <f t="shared" si="99"/>
        <v>0</v>
      </c>
      <c r="M71" s="12" t="b">
        <f t="shared" si="99"/>
        <v>0</v>
      </c>
      <c r="N71" s="12" t="b">
        <f t="shared" ref="N71" si="100">IF(N69="No","NA", IF(N69="Yes",""))</f>
        <v>0</v>
      </c>
      <c r="P71" s="80">
        <f>COUNTIF(E71:N71,"Yes")</f>
        <v>0</v>
      </c>
      <c r="Q71" s="60" t="str">
        <f>IF(ISERROR(P71/T71),"%",P71/T71*100)</f>
        <v>%</v>
      </c>
      <c r="R71" s="60">
        <f>COUNTIF(E71:N71, "no")</f>
        <v>0</v>
      </c>
      <c r="S71" s="60" t="str">
        <f>IF(ISERROR(R71/T71),"%",R71/T71*100)</f>
        <v>%</v>
      </c>
      <c r="T71" s="60">
        <f>SUM(P71+R71)</f>
        <v>0</v>
      </c>
      <c r="U71" s="60">
        <f>Y71+Z71</f>
        <v>10</v>
      </c>
      <c r="V71" s="60">
        <f>COUNTIF(E71:N71,"NA")</f>
        <v>0</v>
      </c>
      <c r="W71" s="81">
        <f>P71+R71+U71+V71</f>
        <v>10</v>
      </c>
      <c r="X71" s="60"/>
      <c r="Y71" s="73">
        <f>COUNTIF(E71:N71,"FALSE")</f>
        <v>10</v>
      </c>
      <c r="Z71" s="73">
        <f>COUNTIF(E71:N71,"")</f>
        <v>0</v>
      </c>
      <c r="AA71" s="73" t="str">
        <f>IF(U71=W71,"No data", IF(V71=W71,"NA", IF(U71+V71=W71,"NA", Q71)))</f>
        <v>No data</v>
      </c>
    </row>
    <row r="72" spans="1:27" ht="15" customHeight="1">
      <c r="A72" s="96"/>
      <c r="B72" s="97">
        <v>27</v>
      </c>
      <c r="C72" s="98" t="s">
        <v>96</v>
      </c>
      <c r="D72" s="29" t="s">
        <v>97</v>
      </c>
      <c r="E72" s="12" t="b">
        <f>IF(E71="no","NA", IF(E71="Yes","", IF(E69="No","NA")))</f>
        <v>0</v>
      </c>
      <c r="F72" s="12" t="b">
        <f t="shared" ref="F72:N72" si="101">IF(F71="no","NA", IF(F71="Yes","", IF(F69="No","NA")))</f>
        <v>0</v>
      </c>
      <c r="G72" s="12" t="b">
        <f t="shared" si="101"/>
        <v>0</v>
      </c>
      <c r="H72" s="12" t="b">
        <f t="shared" si="101"/>
        <v>0</v>
      </c>
      <c r="I72" s="12" t="b">
        <f t="shared" si="101"/>
        <v>0</v>
      </c>
      <c r="J72" s="12" t="b">
        <f t="shared" si="101"/>
        <v>0</v>
      </c>
      <c r="K72" s="12" t="b">
        <f t="shared" si="101"/>
        <v>0</v>
      </c>
      <c r="L72" s="12" t="b">
        <f t="shared" si="101"/>
        <v>0</v>
      </c>
      <c r="M72" s="12" t="b">
        <f t="shared" si="101"/>
        <v>0</v>
      </c>
      <c r="N72" s="12" t="b">
        <f t="shared" si="101"/>
        <v>0</v>
      </c>
    </row>
    <row r="73" spans="1:27">
      <c r="A73" s="96"/>
      <c r="B73" s="97"/>
      <c r="C73" s="98"/>
      <c r="D73" s="27" t="s">
        <v>21</v>
      </c>
      <c r="E73" s="14"/>
      <c r="F73" s="15"/>
      <c r="G73" s="15"/>
      <c r="H73" s="15"/>
      <c r="I73" s="15"/>
      <c r="J73" s="15"/>
      <c r="K73" s="15"/>
      <c r="L73" s="15"/>
      <c r="M73" s="17"/>
      <c r="N73" s="15"/>
    </row>
    <row r="74" spans="1:27" ht="60">
      <c r="A74" s="48"/>
      <c r="B74" s="44">
        <v>28</v>
      </c>
      <c r="C74" s="18" t="s">
        <v>98</v>
      </c>
      <c r="D74" s="48"/>
      <c r="E74" s="12" t="b">
        <f>IF(E69="No","NA", IF(E69="Yes",""))</f>
        <v>0</v>
      </c>
      <c r="F74" s="12" t="b">
        <f t="shared" ref="F74:N74" si="102">IF(F69="No","NA", IF(F69="Yes",""))</f>
        <v>0</v>
      </c>
      <c r="G74" s="12" t="b">
        <f t="shared" si="102"/>
        <v>0</v>
      </c>
      <c r="H74" s="12" t="b">
        <f t="shared" si="102"/>
        <v>0</v>
      </c>
      <c r="I74" s="12" t="b">
        <f t="shared" si="102"/>
        <v>0</v>
      </c>
      <c r="J74" s="12" t="b">
        <f t="shared" si="102"/>
        <v>0</v>
      </c>
      <c r="K74" s="12" t="b">
        <f t="shared" si="102"/>
        <v>0</v>
      </c>
      <c r="L74" s="12" t="b">
        <f t="shared" si="102"/>
        <v>0</v>
      </c>
      <c r="M74" s="12" t="b">
        <f t="shared" si="102"/>
        <v>0</v>
      </c>
      <c r="N74" s="12" t="b">
        <f t="shared" si="102"/>
        <v>0</v>
      </c>
      <c r="P74" s="80">
        <f>COUNTIF(E74:N74,"Yes")</f>
        <v>0</v>
      </c>
      <c r="Q74" s="60" t="str">
        <f>IF(ISERROR(P74/T74),"%",P74/T74*100)</f>
        <v>%</v>
      </c>
      <c r="R74" s="60">
        <f>COUNTIF(E74:N74, "no")</f>
        <v>0</v>
      </c>
      <c r="S74" s="60" t="str">
        <f>IF(ISERROR(R74/T74),"%",R74/T74*100)</f>
        <v>%</v>
      </c>
      <c r="T74" s="60">
        <f>SUM(P74+R74)</f>
        <v>0</v>
      </c>
      <c r="U74" s="60">
        <f>Y74+Z74</f>
        <v>10</v>
      </c>
      <c r="V74" s="60">
        <f>COUNTIF(E74:N74,"NA")</f>
        <v>0</v>
      </c>
      <c r="W74" s="81">
        <f>P74+R74+U74+V74</f>
        <v>10</v>
      </c>
      <c r="X74" s="60"/>
      <c r="Y74" s="73">
        <f>COUNTIF(E74:N74,"FALSE")</f>
        <v>10</v>
      </c>
      <c r="Z74" s="73">
        <f>COUNTIF(E74:N74,"")</f>
        <v>0</v>
      </c>
      <c r="AA74" s="73" t="str">
        <f>IF(U74=W74,"No data", IF(V74=W74,"NA", IF(U74+V74=W74,"NA", Q74)))</f>
        <v>No data</v>
      </c>
    </row>
    <row r="75" spans="1:27">
      <c r="A75" s="96"/>
      <c r="B75" s="97">
        <v>29</v>
      </c>
      <c r="C75" s="98" t="s">
        <v>99</v>
      </c>
      <c r="D75" s="47" t="s">
        <v>58</v>
      </c>
      <c r="E75" s="12" t="b">
        <f>IF(E74="no","NA", IF(E74="Yes","", IF(E69="No","NA")))</f>
        <v>0</v>
      </c>
      <c r="F75" s="12" t="b">
        <f t="shared" ref="F75:N75" si="103">IF(F74="no","NA", IF(F74="Yes","", IF(F69="No","NA")))</f>
        <v>0</v>
      </c>
      <c r="G75" s="12" t="b">
        <f t="shared" si="103"/>
        <v>0</v>
      </c>
      <c r="H75" s="12" t="b">
        <f t="shared" si="103"/>
        <v>0</v>
      </c>
      <c r="I75" s="12" t="b">
        <f t="shared" si="103"/>
        <v>0</v>
      </c>
      <c r="J75" s="12" t="b">
        <f t="shared" si="103"/>
        <v>0</v>
      </c>
      <c r="K75" s="12" t="b">
        <f t="shared" si="103"/>
        <v>0</v>
      </c>
      <c r="L75" s="12" t="b">
        <f t="shared" si="103"/>
        <v>0</v>
      </c>
      <c r="M75" s="12" t="b">
        <f t="shared" si="103"/>
        <v>0</v>
      </c>
      <c r="N75" s="12" t="b">
        <f t="shared" si="103"/>
        <v>0</v>
      </c>
    </row>
    <row r="76" spans="1:27">
      <c r="A76" s="96"/>
      <c r="B76" s="97"/>
      <c r="C76" s="98"/>
      <c r="D76" s="27" t="s">
        <v>21</v>
      </c>
      <c r="E76" s="14"/>
      <c r="F76" s="15"/>
      <c r="G76" s="15"/>
      <c r="H76" s="15"/>
      <c r="I76" s="15"/>
      <c r="J76" s="15"/>
      <c r="K76" s="15"/>
      <c r="L76" s="15"/>
      <c r="M76" s="15"/>
      <c r="N76" s="16"/>
    </row>
    <row r="77" spans="1:27">
      <c r="A77" s="96"/>
      <c r="B77" s="97"/>
      <c r="C77" s="98"/>
      <c r="D77" s="47" t="s">
        <v>100</v>
      </c>
      <c r="E77" s="12" t="b">
        <f>IF(E74="no","NA", IF(E74="Yes","", IF(E69="No","NA")))</f>
        <v>0</v>
      </c>
      <c r="F77" s="12" t="b">
        <f t="shared" ref="F77:N77" si="104">IF(F74="no","NA", IF(F74="Yes","", IF(F69="No","NA")))</f>
        <v>0</v>
      </c>
      <c r="G77" s="12" t="b">
        <f t="shared" si="104"/>
        <v>0</v>
      </c>
      <c r="H77" s="12" t="b">
        <f t="shared" si="104"/>
        <v>0</v>
      </c>
      <c r="I77" s="12" t="b">
        <f t="shared" si="104"/>
        <v>0</v>
      </c>
      <c r="J77" s="12" t="b">
        <f t="shared" si="104"/>
        <v>0</v>
      </c>
      <c r="K77" s="12" t="b">
        <f t="shared" si="104"/>
        <v>0</v>
      </c>
      <c r="L77" s="12" t="b">
        <f t="shared" si="104"/>
        <v>0</v>
      </c>
      <c r="M77" s="12" t="b">
        <f t="shared" si="104"/>
        <v>0</v>
      </c>
      <c r="N77" s="12" t="b">
        <f t="shared" si="104"/>
        <v>0</v>
      </c>
    </row>
    <row r="78" spans="1:27">
      <c r="A78" s="96"/>
      <c r="B78" s="97"/>
      <c r="C78" s="98"/>
      <c r="D78" s="29" t="s">
        <v>21</v>
      </c>
      <c r="E78" s="14"/>
      <c r="F78" s="15"/>
      <c r="G78" s="15"/>
      <c r="H78" s="15"/>
      <c r="I78" s="15"/>
      <c r="J78" s="15"/>
      <c r="K78" s="15"/>
      <c r="L78" s="15"/>
      <c r="M78" s="15"/>
      <c r="N78" s="15"/>
    </row>
    <row r="79" spans="1:27" ht="90">
      <c r="A79" s="46"/>
      <c r="B79" s="44">
        <v>30</v>
      </c>
      <c r="C79" s="18" t="s">
        <v>101</v>
      </c>
      <c r="D79" s="48"/>
      <c r="E79" s="12" t="b">
        <f>IF(E69="No","NA", IF(E69="Yes",""))</f>
        <v>0</v>
      </c>
      <c r="F79" s="12" t="b">
        <f t="shared" ref="F79:M79" si="105">IF(F69="No","NA", IF(F69="Yes",""))</f>
        <v>0</v>
      </c>
      <c r="G79" s="12" t="b">
        <f t="shared" si="105"/>
        <v>0</v>
      </c>
      <c r="H79" s="12" t="b">
        <f t="shared" si="105"/>
        <v>0</v>
      </c>
      <c r="I79" s="12" t="b">
        <f t="shared" si="105"/>
        <v>0</v>
      </c>
      <c r="J79" s="12" t="b">
        <f t="shared" si="105"/>
        <v>0</v>
      </c>
      <c r="K79" s="12" t="b">
        <f t="shared" si="105"/>
        <v>0</v>
      </c>
      <c r="L79" s="12" t="b">
        <f t="shared" si="105"/>
        <v>0</v>
      </c>
      <c r="M79" s="12" t="b">
        <f t="shared" si="105"/>
        <v>0</v>
      </c>
      <c r="N79" s="12" t="b">
        <f t="shared" ref="N79" si="106">IF(N69="No","NA", IF(N69="Yes",""))</f>
        <v>0</v>
      </c>
      <c r="P79" s="80">
        <f t="shared" ref="P79:P84" si="107">COUNTIF(E79:N79,"Yes")</f>
        <v>0</v>
      </c>
      <c r="Q79" s="60" t="str">
        <f t="shared" ref="Q79:Q84" si="108">IF(ISERROR(P79/T79),"%",P79/T79*100)</f>
        <v>%</v>
      </c>
      <c r="R79" s="60">
        <f t="shared" ref="R79:R84" si="109">COUNTIF(E79:N79, "no")</f>
        <v>0</v>
      </c>
      <c r="S79" s="60" t="str">
        <f t="shared" ref="S79:S84" si="110">IF(ISERROR(R79/T79),"%",R79/T79*100)</f>
        <v>%</v>
      </c>
      <c r="T79" s="60">
        <f t="shared" ref="T79:T84" si="111">SUM(P79+R79)</f>
        <v>0</v>
      </c>
      <c r="U79" s="60">
        <f t="shared" ref="U79:U84" si="112">Y79+Z79</f>
        <v>10</v>
      </c>
      <c r="V79" s="60">
        <f t="shared" ref="V79:V84" si="113">COUNTIF(E79:N79,"NA")</f>
        <v>0</v>
      </c>
      <c r="W79" s="81">
        <f t="shared" ref="W79:W84" si="114">P79+R79+U79+V79</f>
        <v>10</v>
      </c>
      <c r="X79" s="60"/>
      <c r="Y79" s="73">
        <f t="shared" ref="Y79:Y84" si="115">COUNTIF(E79:N79,"FALSE")</f>
        <v>10</v>
      </c>
      <c r="Z79" s="73">
        <f t="shared" ref="Z79:Z84" si="116">COUNTIF(E79:N79,"")</f>
        <v>0</v>
      </c>
      <c r="AA79" s="73" t="str">
        <f t="shared" ref="AA79:AA84" si="117">IF(U79=W79,"No data", IF(V79=W79,"NA", IF(U79+V79=W79,"NA", Q79)))</f>
        <v>No data</v>
      </c>
    </row>
    <row r="80" spans="1:27" ht="30">
      <c r="A80" s="48"/>
      <c r="B80" s="44">
        <v>31</v>
      </c>
      <c r="C80" s="18" t="s">
        <v>102</v>
      </c>
      <c r="D80" s="48"/>
      <c r="E80" s="12" t="b">
        <f>IF(E69="No","NA", IF(E69="Yes",""))</f>
        <v>0</v>
      </c>
      <c r="F80" s="12" t="b">
        <f t="shared" ref="F80:M80" si="118">IF(F69="No","NA", IF(F69="Yes",""))</f>
        <v>0</v>
      </c>
      <c r="G80" s="12" t="b">
        <f t="shared" si="118"/>
        <v>0</v>
      </c>
      <c r="H80" s="12" t="b">
        <f t="shared" si="118"/>
        <v>0</v>
      </c>
      <c r="I80" s="12" t="b">
        <f t="shared" si="118"/>
        <v>0</v>
      </c>
      <c r="J80" s="12" t="b">
        <f t="shared" si="118"/>
        <v>0</v>
      </c>
      <c r="K80" s="12" t="b">
        <f t="shared" si="118"/>
        <v>0</v>
      </c>
      <c r="L80" s="12" t="b">
        <f t="shared" si="118"/>
        <v>0</v>
      </c>
      <c r="M80" s="12" t="b">
        <f t="shared" si="118"/>
        <v>0</v>
      </c>
      <c r="N80" s="12" t="b">
        <f t="shared" ref="N80" si="119">IF(N69="No","NA", IF(N69="Yes",""))</f>
        <v>0</v>
      </c>
      <c r="P80" s="80">
        <f t="shared" si="107"/>
        <v>0</v>
      </c>
      <c r="Q80" s="60" t="str">
        <f t="shared" si="108"/>
        <v>%</v>
      </c>
      <c r="R80" s="60">
        <f t="shared" si="109"/>
        <v>0</v>
      </c>
      <c r="S80" s="60" t="str">
        <f t="shared" si="110"/>
        <v>%</v>
      </c>
      <c r="T80" s="60">
        <f t="shared" si="111"/>
        <v>0</v>
      </c>
      <c r="U80" s="60">
        <f t="shared" si="112"/>
        <v>10</v>
      </c>
      <c r="V80" s="60">
        <f t="shared" si="113"/>
        <v>0</v>
      </c>
      <c r="W80" s="81">
        <f t="shared" si="114"/>
        <v>10</v>
      </c>
      <c r="X80" s="60"/>
      <c r="Y80" s="73">
        <f t="shared" si="115"/>
        <v>10</v>
      </c>
      <c r="Z80" s="73">
        <f t="shared" si="116"/>
        <v>0</v>
      </c>
      <c r="AA80" s="73" t="str">
        <f t="shared" si="117"/>
        <v>No data</v>
      </c>
    </row>
    <row r="81" spans="1:27" ht="30">
      <c r="A81" s="48"/>
      <c r="B81" s="44">
        <v>32</v>
      </c>
      <c r="C81" s="18" t="s">
        <v>103</v>
      </c>
      <c r="D81" s="48"/>
      <c r="E81" s="12" t="b">
        <f>IF(E80="no","NA", IF(E80="Yes","", IF(E69="No","NA")))</f>
        <v>0</v>
      </c>
      <c r="F81" s="12" t="b">
        <f t="shared" ref="F81:M81" si="120">IF(F80="no","NA", IF(F80="Yes","", IF(F69="No","NA")))</f>
        <v>0</v>
      </c>
      <c r="G81" s="12" t="b">
        <f t="shared" si="120"/>
        <v>0</v>
      </c>
      <c r="H81" s="12" t="b">
        <f t="shared" si="120"/>
        <v>0</v>
      </c>
      <c r="I81" s="12" t="b">
        <f t="shared" si="120"/>
        <v>0</v>
      </c>
      <c r="J81" s="12" t="b">
        <f t="shared" si="120"/>
        <v>0</v>
      </c>
      <c r="K81" s="12" t="b">
        <f t="shared" si="120"/>
        <v>0</v>
      </c>
      <c r="L81" s="12" t="b">
        <f t="shared" si="120"/>
        <v>0</v>
      </c>
      <c r="M81" s="12" t="b">
        <f t="shared" si="120"/>
        <v>0</v>
      </c>
      <c r="N81" s="12" t="b">
        <f t="shared" ref="N81" si="121">IF(N80="no","NA", IF(N80="Yes","", IF(N69="No","NA")))</f>
        <v>0</v>
      </c>
      <c r="P81" s="80">
        <f t="shared" si="107"/>
        <v>0</v>
      </c>
      <c r="Q81" s="60" t="str">
        <f t="shared" si="108"/>
        <v>%</v>
      </c>
      <c r="R81" s="60">
        <f t="shared" si="109"/>
        <v>0</v>
      </c>
      <c r="S81" s="60" t="str">
        <f t="shared" si="110"/>
        <v>%</v>
      </c>
      <c r="T81" s="60">
        <f t="shared" si="111"/>
        <v>0</v>
      </c>
      <c r="U81" s="60">
        <f t="shared" si="112"/>
        <v>10</v>
      </c>
      <c r="V81" s="60">
        <f t="shared" si="113"/>
        <v>0</v>
      </c>
      <c r="W81" s="81">
        <f t="shared" si="114"/>
        <v>10</v>
      </c>
      <c r="X81" s="60"/>
      <c r="Y81" s="73">
        <f t="shared" si="115"/>
        <v>10</v>
      </c>
      <c r="Z81" s="73">
        <f t="shared" si="116"/>
        <v>0</v>
      </c>
      <c r="AA81" s="73" t="str">
        <f t="shared" si="117"/>
        <v>No data</v>
      </c>
    </row>
    <row r="82" spans="1:27" ht="30">
      <c r="A82" s="48"/>
      <c r="B82" s="44">
        <v>33</v>
      </c>
      <c r="C82" s="18" t="s">
        <v>104</v>
      </c>
      <c r="D82" s="48"/>
      <c r="E82" s="12" t="b">
        <f>IF(E69="No","NA", IF(E69="Yes",""))</f>
        <v>0</v>
      </c>
      <c r="F82" s="12" t="b">
        <f t="shared" ref="F82:M82" si="122">IF(F69="No","NA", IF(F69="Yes",""))</f>
        <v>0</v>
      </c>
      <c r="G82" s="12" t="b">
        <f t="shared" si="122"/>
        <v>0</v>
      </c>
      <c r="H82" s="12" t="b">
        <f t="shared" si="122"/>
        <v>0</v>
      </c>
      <c r="I82" s="12" t="b">
        <f t="shared" si="122"/>
        <v>0</v>
      </c>
      <c r="J82" s="12" t="b">
        <f t="shared" si="122"/>
        <v>0</v>
      </c>
      <c r="K82" s="12" t="b">
        <f t="shared" si="122"/>
        <v>0</v>
      </c>
      <c r="L82" s="12" t="b">
        <f t="shared" si="122"/>
        <v>0</v>
      </c>
      <c r="M82" s="12" t="b">
        <f t="shared" si="122"/>
        <v>0</v>
      </c>
      <c r="N82" s="12" t="b">
        <f t="shared" ref="N82" si="123">IF(N69="No","NA", IF(N69="Yes",""))</f>
        <v>0</v>
      </c>
      <c r="P82" s="80">
        <f t="shared" si="107"/>
        <v>0</v>
      </c>
      <c r="Q82" s="60" t="str">
        <f t="shared" si="108"/>
        <v>%</v>
      </c>
      <c r="R82" s="60">
        <f t="shared" si="109"/>
        <v>0</v>
      </c>
      <c r="S82" s="60" t="str">
        <f t="shared" si="110"/>
        <v>%</v>
      </c>
      <c r="T82" s="60">
        <f t="shared" si="111"/>
        <v>0</v>
      </c>
      <c r="U82" s="60">
        <f t="shared" si="112"/>
        <v>10</v>
      </c>
      <c r="V82" s="60">
        <f t="shared" si="113"/>
        <v>0</v>
      </c>
      <c r="W82" s="81">
        <f t="shared" si="114"/>
        <v>10</v>
      </c>
      <c r="X82" s="60"/>
      <c r="Y82" s="73">
        <f t="shared" si="115"/>
        <v>10</v>
      </c>
      <c r="Z82" s="73">
        <f t="shared" si="116"/>
        <v>0</v>
      </c>
      <c r="AA82" s="73" t="str">
        <f t="shared" si="117"/>
        <v>No data</v>
      </c>
    </row>
    <row r="83" spans="1:27" ht="45">
      <c r="A83" s="46"/>
      <c r="B83" s="44">
        <v>34</v>
      </c>
      <c r="C83" s="18" t="s">
        <v>105</v>
      </c>
      <c r="D83" s="48"/>
      <c r="E83" s="12" t="b">
        <f>IF(E69="No","NA", IF(E69="Yes",""))</f>
        <v>0</v>
      </c>
      <c r="F83" s="12" t="b">
        <f t="shared" ref="F83:M83" si="124">IF(F69="No","NA", IF(F69="Yes",""))</f>
        <v>0</v>
      </c>
      <c r="G83" s="12" t="b">
        <f t="shared" si="124"/>
        <v>0</v>
      </c>
      <c r="H83" s="12" t="b">
        <f t="shared" si="124"/>
        <v>0</v>
      </c>
      <c r="I83" s="12" t="b">
        <f t="shared" si="124"/>
        <v>0</v>
      </c>
      <c r="J83" s="12" t="b">
        <f t="shared" si="124"/>
        <v>0</v>
      </c>
      <c r="K83" s="12" t="b">
        <f t="shared" si="124"/>
        <v>0</v>
      </c>
      <c r="L83" s="12" t="b">
        <f t="shared" si="124"/>
        <v>0</v>
      </c>
      <c r="M83" s="12" t="b">
        <f t="shared" si="124"/>
        <v>0</v>
      </c>
      <c r="N83" s="12" t="b">
        <f t="shared" ref="N83" si="125">IF(N69="No","NA", IF(N69="Yes",""))</f>
        <v>0</v>
      </c>
      <c r="P83" s="80">
        <f t="shared" si="107"/>
        <v>0</v>
      </c>
      <c r="Q83" s="60" t="str">
        <f t="shared" si="108"/>
        <v>%</v>
      </c>
      <c r="R83" s="60">
        <f t="shared" si="109"/>
        <v>0</v>
      </c>
      <c r="S83" s="60" t="str">
        <f t="shared" si="110"/>
        <v>%</v>
      </c>
      <c r="T83" s="60">
        <f t="shared" si="111"/>
        <v>0</v>
      </c>
      <c r="U83" s="60">
        <f t="shared" si="112"/>
        <v>10</v>
      </c>
      <c r="V83" s="60">
        <f t="shared" si="113"/>
        <v>0</v>
      </c>
      <c r="W83" s="81">
        <f t="shared" si="114"/>
        <v>10</v>
      </c>
      <c r="X83" s="60"/>
      <c r="Y83" s="73">
        <f t="shared" si="115"/>
        <v>10</v>
      </c>
      <c r="Z83" s="73">
        <f t="shared" si="116"/>
        <v>0</v>
      </c>
      <c r="AA83" s="73" t="str">
        <f t="shared" si="117"/>
        <v>No data</v>
      </c>
    </row>
    <row r="84" spans="1:27" ht="45">
      <c r="A84" s="48"/>
      <c r="B84" s="44">
        <v>35</v>
      </c>
      <c r="C84" s="18" t="s">
        <v>279</v>
      </c>
      <c r="D84" s="48"/>
      <c r="E84" s="12" t="b">
        <f>IF(E83="no","NA", IF(E83="Yes","", IF(E69="No","NA")))</f>
        <v>0</v>
      </c>
      <c r="F84" s="12" t="b">
        <f t="shared" ref="F84:M84" si="126">IF(F83="no","NA", IF(F83="Yes","", IF(F69="No","NA")))</f>
        <v>0</v>
      </c>
      <c r="G84" s="12" t="b">
        <f t="shared" si="126"/>
        <v>0</v>
      </c>
      <c r="H84" s="12" t="b">
        <f t="shared" si="126"/>
        <v>0</v>
      </c>
      <c r="I84" s="12" t="b">
        <f t="shared" si="126"/>
        <v>0</v>
      </c>
      <c r="J84" s="12" t="b">
        <f t="shared" si="126"/>
        <v>0</v>
      </c>
      <c r="K84" s="12" t="b">
        <f t="shared" si="126"/>
        <v>0</v>
      </c>
      <c r="L84" s="12" t="b">
        <f t="shared" si="126"/>
        <v>0</v>
      </c>
      <c r="M84" s="12" t="b">
        <f t="shared" si="126"/>
        <v>0</v>
      </c>
      <c r="N84" s="12" t="b">
        <f t="shared" ref="N84" si="127">IF(N83="no","NA", IF(N83="Yes","", IF(N69="No","NA")))</f>
        <v>0</v>
      </c>
      <c r="P84" s="80">
        <f t="shared" si="107"/>
        <v>0</v>
      </c>
      <c r="Q84" s="60" t="str">
        <f t="shared" si="108"/>
        <v>%</v>
      </c>
      <c r="R84" s="60">
        <f t="shared" si="109"/>
        <v>0</v>
      </c>
      <c r="S84" s="60" t="str">
        <f t="shared" si="110"/>
        <v>%</v>
      </c>
      <c r="T84" s="60">
        <f t="shared" si="111"/>
        <v>0</v>
      </c>
      <c r="U84" s="60">
        <f t="shared" si="112"/>
        <v>10</v>
      </c>
      <c r="V84" s="60">
        <f t="shared" si="113"/>
        <v>0</v>
      </c>
      <c r="W84" s="81">
        <f t="shared" si="114"/>
        <v>10</v>
      </c>
      <c r="X84" s="60"/>
      <c r="Y84" s="73">
        <f t="shared" si="115"/>
        <v>10</v>
      </c>
      <c r="Z84" s="73">
        <f t="shared" si="116"/>
        <v>0</v>
      </c>
      <c r="AA84" s="73" t="str">
        <f t="shared" si="117"/>
        <v>No data</v>
      </c>
    </row>
    <row r="85" spans="1:27" ht="30">
      <c r="A85" s="48"/>
      <c r="B85" s="44">
        <v>36</v>
      </c>
      <c r="C85" s="18" t="s">
        <v>280</v>
      </c>
      <c r="D85" s="48"/>
      <c r="E85" s="12" t="b">
        <f>IF(E84="no","NA", IF(E84="Yes","", IF(E69="No","NA")))</f>
        <v>0</v>
      </c>
      <c r="F85" s="12" t="b">
        <f t="shared" ref="F85:N85" si="128">IF(F84="no","NA", IF(F84="Yes","", IF(F69="No","NA")))</f>
        <v>0</v>
      </c>
      <c r="G85" s="12" t="b">
        <f t="shared" si="128"/>
        <v>0</v>
      </c>
      <c r="H85" s="12" t="b">
        <f t="shared" si="128"/>
        <v>0</v>
      </c>
      <c r="I85" s="12" t="b">
        <f t="shared" si="128"/>
        <v>0</v>
      </c>
      <c r="J85" s="12" t="b">
        <f t="shared" si="128"/>
        <v>0</v>
      </c>
      <c r="K85" s="12" t="b">
        <f t="shared" si="128"/>
        <v>0</v>
      </c>
      <c r="L85" s="12" t="b">
        <f t="shared" si="128"/>
        <v>0</v>
      </c>
      <c r="M85" s="12" t="b">
        <f t="shared" si="128"/>
        <v>0</v>
      </c>
      <c r="N85" s="12" t="b">
        <f t="shared" si="128"/>
        <v>0</v>
      </c>
    </row>
    <row r="86" spans="1:27" ht="45">
      <c r="A86" s="51"/>
      <c r="B86" s="52">
        <v>37</v>
      </c>
      <c r="C86" s="18" t="s">
        <v>281</v>
      </c>
      <c r="D86" s="51"/>
      <c r="E86" s="12" t="b">
        <f>IF(E83="no","NA", IF(E83="Yes","", IF(E69="No","NA")))</f>
        <v>0</v>
      </c>
      <c r="F86" s="12" t="b">
        <f t="shared" ref="F86:M86" si="129">IF(F69="No","NA", IF(F69="Yes",""))</f>
        <v>0</v>
      </c>
      <c r="G86" s="12" t="b">
        <f t="shared" si="129"/>
        <v>0</v>
      </c>
      <c r="H86" s="12" t="b">
        <f t="shared" si="129"/>
        <v>0</v>
      </c>
      <c r="I86" s="12" t="b">
        <f t="shared" si="129"/>
        <v>0</v>
      </c>
      <c r="J86" s="12" t="b">
        <f t="shared" si="129"/>
        <v>0</v>
      </c>
      <c r="K86" s="12" t="b">
        <f t="shared" si="129"/>
        <v>0</v>
      </c>
      <c r="L86" s="12" t="b">
        <f t="shared" si="129"/>
        <v>0</v>
      </c>
      <c r="M86" s="12" t="b">
        <f t="shared" si="129"/>
        <v>0</v>
      </c>
      <c r="N86" s="12" t="b">
        <f t="shared" ref="N86" si="130">IF(N69="No","NA", IF(N69="Yes",""))</f>
        <v>0</v>
      </c>
      <c r="P86" s="80">
        <f t="shared" ref="P86:P98" si="131">COUNTIF(E86:N86,"Yes")</f>
        <v>0</v>
      </c>
      <c r="Q86" s="60" t="str">
        <f t="shared" ref="Q86:Q98" si="132">IF(ISERROR(P86/T86),"%",P86/T86*100)</f>
        <v>%</v>
      </c>
      <c r="R86" s="60">
        <f t="shared" ref="R86:R98" si="133">COUNTIF(E86:N86, "no")</f>
        <v>0</v>
      </c>
      <c r="S86" s="60" t="str">
        <f t="shared" ref="S86:S98" si="134">IF(ISERROR(R86/T86),"%",R86/T86*100)</f>
        <v>%</v>
      </c>
      <c r="T86" s="60">
        <f t="shared" ref="T86:T98" si="135">SUM(P86+R86)</f>
        <v>0</v>
      </c>
      <c r="U86" s="60">
        <f t="shared" ref="U86:U98" si="136">Y86+Z86</f>
        <v>10</v>
      </c>
      <c r="V86" s="60">
        <f t="shared" ref="V86:V98" si="137">COUNTIF(E86:N86,"NA")</f>
        <v>0</v>
      </c>
      <c r="W86" s="81">
        <f t="shared" ref="W86:W98" si="138">P86+R86+U86+V86</f>
        <v>10</v>
      </c>
      <c r="X86" s="60"/>
      <c r="Y86" s="73">
        <f t="shared" ref="Y86:Y98" si="139">COUNTIF(E86:N86,"FALSE")</f>
        <v>10</v>
      </c>
      <c r="Z86" s="73">
        <f t="shared" ref="Z86:Z98" si="140">COUNTIF(E86:N86,"")</f>
        <v>0</v>
      </c>
      <c r="AA86" s="73" t="str">
        <f t="shared" ref="AA86:AA98" si="141">IF(U86=W86,"No data", IF(V86=W86,"NA", IF(U86+V86=W86,"NA", Q86)))</f>
        <v>No data</v>
      </c>
    </row>
    <row r="87" spans="1:27" ht="15" customHeight="1">
      <c r="A87" s="99"/>
      <c r="B87" s="97">
        <v>38</v>
      </c>
      <c r="C87" s="98" t="s">
        <v>60</v>
      </c>
      <c r="D87" s="45" t="s">
        <v>62</v>
      </c>
      <c r="E87" s="12" t="b">
        <f>IF(E69="No","NA", IF(E69="Yes",""))</f>
        <v>0</v>
      </c>
      <c r="F87" s="12" t="b">
        <f t="shared" ref="F87:M87" si="142">IF(F69="No","NA", IF(F69="Yes",""))</f>
        <v>0</v>
      </c>
      <c r="G87" s="12" t="b">
        <f t="shared" si="142"/>
        <v>0</v>
      </c>
      <c r="H87" s="12" t="b">
        <f t="shared" si="142"/>
        <v>0</v>
      </c>
      <c r="I87" s="12" t="b">
        <f t="shared" si="142"/>
        <v>0</v>
      </c>
      <c r="J87" s="12" t="b">
        <f t="shared" si="142"/>
        <v>0</v>
      </c>
      <c r="K87" s="12" t="b">
        <f t="shared" si="142"/>
        <v>0</v>
      </c>
      <c r="L87" s="12" t="b">
        <f t="shared" si="142"/>
        <v>0</v>
      </c>
      <c r="M87" s="12" t="b">
        <f t="shared" si="142"/>
        <v>0</v>
      </c>
      <c r="N87" s="12" t="b">
        <f t="shared" ref="N87" si="143">IF(N69="No","NA", IF(N69="Yes",""))</f>
        <v>0</v>
      </c>
      <c r="P87" s="80">
        <f t="shared" si="131"/>
        <v>0</v>
      </c>
      <c r="Q87" s="60" t="str">
        <f t="shared" si="132"/>
        <v>%</v>
      </c>
      <c r="R87" s="60">
        <f t="shared" si="133"/>
        <v>0</v>
      </c>
      <c r="S87" s="60" t="str">
        <f t="shared" si="134"/>
        <v>%</v>
      </c>
      <c r="T87" s="60">
        <f t="shared" si="135"/>
        <v>0</v>
      </c>
      <c r="U87" s="60">
        <f t="shared" si="136"/>
        <v>10</v>
      </c>
      <c r="V87" s="60">
        <f t="shared" si="137"/>
        <v>0</v>
      </c>
      <c r="W87" s="81">
        <f t="shared" si="138"/>
        <v>10</v>
      </c>
      <c r="X87" s="60"/>
      <c r="Y87" s="73">
        <f t="shared" si="139"/>
        <v>10</v>
      </c>
      <c r="Z87" s="73">
        <f t="shared" si="140"/>
        <v>0</v>
      </c>
      <c r="AA87" s="73" t="str">
        <f t="shared" si="141"/>
        <v>No data</v>
      </c>
    </row>
    <row r="88" spans="1:27">
      <c r="A88" s="99"/>
      <c r="B88" s="97"/>
      <c r="C88" s="98"/>
      <c r="D88" s="45" t="s">
        <v>63</v>
      </c>
      <c r="E88" s="12" t="b">
        <f>IF(E69="No","NA", IF(E69="Yes",""))</f>
        <v>0</v>
      </c>
      <c r="F88" s="12" t="b">
        <f t="shared" ref="F88:M88" si="144">IF(F69="No","NA", IF(F69="Yes",""))</f>
        <v>0</v>
      </c>
      <c r="G88" s="12" t="b">
        <f t="shared" si="144"/>
        <v>0</v>
      </c>
      <c r="H88" s="12" t="b">
        <f t="shared" si="144"/>
        <v>0</v>
      </c>
      <c r="I88" s="12" t="b">
        <f t="shared" si="144"/>
        <v>0</v>
      </c>
      <c r="J88" s="12" t="b">
        <f t="shared" si="144"/>
        <v>0</v>
      </c>
      <c r="K88" s="12" t="b">
        <f t="shared" si="144"/>
        <v>0</v>
      </c>
      <c r="L88" s="12" t="b">
        <f t="shared" si="144"/>
        <v>0</v>
      </c>
      <c r="M88" s="12" t="b">
        <f t="shared" si="144"/>
        <v>0</v>
      </c>
      <c r="N88" s="12" t="b">
        <f t="shared" ref="N88" si="145">IF(N69="No","NA", IF(N69="Yes",""))</f>
        <v>0</v>
      </c>
      <c r="P88" s="80">
        <f t="shared" si="131"/>
        <v>0</v>
      </c>
      <c r="Q88" s="60" t="str">
        <f t="shared" si="132"/>
        <v>%</v>
      </c>
      <c r="R88" s="60">
        <f t="shared" si="133"/>
        <v>0</v>
      </c>
      <c r="S88" s="60" t="str">
        <f t="shared" si="134"/>
        <v>%</v>
      </c>
      <c r="T88" s="60">
        <f t="shared" si="135"/>
        <v>0</v>
      </c>
      <c r="U88" s="60">
        <f t="shared" si="136"/>
        <v>10</v>
      </c>
      <c r="V88" s="60">
        <f t="shared" si="137"/>
        <v>0</v>
      </c>
      <c r="W88" s="81">
        <f t="shared" si="138"/>
        <v>10</v>
      </c>
      <c r="X88" s="60"/>
      <c r="Y88" s="73">
        <f t="shared" si="139"/>
        <v>10</v>
      </c>
      <c r="Z88" s="73">
        <f t="shared" si="140"/>
        <v>0</v>
      </c>
      <c r="AA88" s="73" t="str">
        <f t="shared" si="141"/>
        <v>No data</v>
      </c>
    </row>
    <row r="89" spans="1:27">
      <c r="A89" s="99"/>
      <c r="B89" s="97"/>
      <c r="C89" s="98"/>
      <c r="D89" s="45" t="s">
        <v>64</v>
      </c>
      <c r="E89" s="12" t="b">
        <f>IF(E69="No","NA", IF(E69="Yes",""))</f>
        <v>0</v>
      </c>
      <c r="F89" s="12" t="b">
        <f t="shared" ref="F89:M89" si="146">IF(F69="No","NA", IF(F69="Yes",""))</f>
        <v>0</v>
      </c>
      <c r="G89" s="12" t="b">
        <f t="shared" si="146"/>
        <v>0</v>
      </c>
      <c r="H89" s="12" t="b">
        <f t="shared" si="146"/>
        <v>0</v>
      </c>
      <c r="I89" s="12" t="b">
        <f t="shared" si="146"/>
        <v>0</v>
      </c>
      <c r="J89" s="12" t="b">
        <f t="shared" si="146"/>
        <v>0</v>
      </c>
      <c r="K89" s="12" t="b">
        <f t="shared" si="146"/>
        <v>0</v>
      </c>
      <c r="L89" s="12" t="b">
        <f t="shared" si="146"/>
        <v>0</v>
      </c>
      <c r="M89" s="12" t="b">
        <f t="shared" si="146"/>
        <v>0</v>
      </c>
      <c r="N89" s="12" t="b">
        <f t="shared" ref="N89" si="147">IF(N69="No","NA", IF(N69="Yes",""))</f>
        <v>0</v>
      </c>
      <c r="P89" s="80">
        <f t="shared" si="131"/>
        <v>0</v>
      </c>
      <c r="Q89" s="60" t="str">
        <f t="shared" si="132"/>
        <v>%</v>
      </c>
      <c r="R89" s="60">
        <f t="shared" si="133"/>
        <v>0</v>
      </c>
      <c r="S89" s="60" t="str">
        <f t="shared" si="134"/>
        <v>%</v>
      </c>
      <c r="T89" s="60">
        <f t="shared" si="135"/>
        <v>0</v>
      </c>
      <c r="U89" s="60">
        <f t="shared" si="136"/>
        <v>10</v>
      </c>
      <c r="V89" s="60">
        <f t="shared" si="137"/>
        <v>0</v>
      </c>
      <c r="W89" s="81">
        <f t="shared" si="138"/>
        <v>10</v>
      </c>
      <c r="X89" s="60"/>
      <c r="Y89" s="73">
        <f t="shared" si="139"/>
        <v>10</v>
      </c>
      <c r="Z89" s="73">
        <f t="shared" si="140"/>
        <v>0</v>
      </c>
      <c r="AA89" s="73" t="str">
        <f t="shared" si="141"/>
        <v>No data</v>
      </c>
    </row>
    <row r="90" spans="1:27">
      <c r="A90" s="99"/>
      <c r="B90" s="97"/>
      <c r="C90" s="98"/>
      <c r="D90" s="45" t="s">
        <v>65</v>
      </c>
      <c r="E90" s="12" t="b">
        <f>IF(E69="No","NA", IF(E69="Yes",""))</f>
        <v>0</v>
      </c>
      <c r="F90" s="12" t="b">
        <f t="shared" ref="F90:M90" si="148">IF(F69="No","NA", IF(F69="Yes",""))</f>
        <v>0</v>
      </c>
      <c r="G90" s="12" t="b">
        <f t="shared" si="148"/>
        <v>0</v>
      </c>
      <c r="H90" s="12" t="b">
        <f t="shared" si="148"/>
        <v>0</v>
      </c>
      <c r="I90" s="12" t="b">
        <f t="shared" si="148"/>
        <v>0</v>
      </c>
      <c r="J90" s="12" t="b">
        <f t="shared" si="148"/>
        <v>0</v>
      </c>
      <c r="K90" s="12" t="b">
        <f t="shared" si="148"/>
        <v>0</v>
      </c>
      <c r="L90" s="12" t="b">
        <f t="shared" si="148"/>
        <v>0</v>
      </c>
      <c r="M90" s="12" t="b">
        <f t="shared" si="148"/>
        <v>0</v>
      </c>
      <c r="N90" s="12" t="b">
        <f t="shared" ref="N90" si="149">IF(N69="No","NA", IF(N69="Yes",""))</f>
        <v>0</v>
      </c>
      <c r="P90" s="80">
        <f t="shared" si="131"/>
        <v>0</v>
      </c>
      <c r="Q90" s="60" t="str">
        <f t="shared" si="132"/>
        <v>%</v>
      </c>
      <c r="R90" s="60">
        <f t="shared" si="133"/>
        <v>0</v>
      </c>
      <c r="S90" s="60" t="str">
        <f t="shared" si="134"/>
        <v>%</v>
      </c>
      <c r="T90" s="60">
        <f t="shared" si="135"/>
        <v>0</v>
      </c>
      <c r="U90" s="60">
        <f t="shared" si="136"/>
        <v>10</v>
      </c>
      <c r="V90" s="60">
        <f t="shared" si="137"/>
        <v>0</v>
      </c>
      <c r="W90" s="81">
        <f t="shared" si="138"/>
        <v>10</v>
      </c>
      <c r="X90" s="60"/>
      <c r="Y90" s="73">
        <f t="shared" si="139"/>
        <v>10</v>
      </c>
      <c r="Z90" s="73">
        <f t="shared" si="140"/>
        <v>0</v>
      </c>
      <c r="AA90" s="73" t="str">
        <f t="shared" si="141"/>
        <v>No data</v>
      </c>
    </row>
    <row r="91" spans="1:27">
      <c r="A91" s="99"/>
      <c r="B91" s="97"/>
      <c r="C91" s="98"/>
      <c r="D91" s="45" t="s">
        <v>66</v>
      </c>
      <c r="E91" s="12" t="b">
        <f>IF(E69="No","NA", IF(E69="Yes",""))</f>
        <v>0</v>
      </c>
      <c r="F91" s="12" t="b">
        <f t="shared" ref="F91:M91" si="150">IF(F69="No","NA", IF(F69="Yes",""))</f>
        <v>0</v>
      </c>
      <c r="G91" s="12" t="b">
        <f t="shared" si="150"/>
        <v>0</v>
      </c>
      <c r="H91" s="12" t="b">
        <f t="shared" si="150"/>
        <v>0</v>
      </c>
      <c r="I91" s="12" t="b">
        <f t="shared" si="150"/>
        <v>0</v>
      </c>
      <c r="J91" s="12" t="b">
        <f t="shared" si="150"/>
        <v>0</v>
      </c>
      <c r="K91" s="12" t="b">
        <f t="shared" si="150"/>
        <v>0</v>
      </c>
      <c r="L91" s="12" t="b">
        <f t="shared" si="150"/>
        <v>0</v>
      </c>
      <c r="M91" s="12" t="b">
        <f t="shared" si="150"/>
        <v>0</v>
      </c>
      <c r="N91" s="12" t="b">
        <f t="shared" ref="N91" si="151">IF(N69="No","NA", IF(N69="Yes",""))</f>
        <v>0</v>
      </c>
      <c r="P91" s="80">
        <f t="shared" si="131"/>
        <v>0</v>
      </c>
      <c r="Q91" s="60" t="str">
        <f t="shared" si="132"/>
        <v>%</v>
      </c>
      <c r="R91" s="60">
        <f t="shared" si="133"/>
        <v>0</v>
      </c>
      <c r="S91" s="60" t="str">
        <f t="shared" si="134"/>
        <v>%</v>
      </c>
      <c r="T91" s="60">
        <f t="shared" si="135"/>
        <v>0</v>
      </c>
      <c r="U91" s="60">
        <f t="shared" si="136"/>
        <v>10</v>
      </c>
      <c r="V91" s="60">
        <f t="shared" si="137"/>
        <v>0</v>
      </c>
      <c r="W91" s="81">
        <f t="shared" si="138"/>
        <v>10</v>
      </c>
      <c r="X91" s="60"/>
      <c r="Y91" s="73">
        <f t="shared" si="139"/>
        <v>10</v>
      </c>
      <c r="Z91" s="73">
        <f t="shared" si="140"/>
        <v>0</v>
      </c>
      <c r="AA91" s="73" t="str">
        <f t="shared" si="141"/>
        <v>No data</v>
      </c>
    </row>
    <row r="92" spans="1:27">
      <c r="A92" s="99"/>
      <c r="B92" s="97"/>
      <c r="C92" s="98"/>
      <c r="D92" s="45" t="s">
        <v>67</v>
      </c>
      <c r="E92" s="12" t="b">
        <f>IF(E69="No","NA", IF(E69="Yes",""))</f>
        <v>0</v>
      </c>
      <c r="F92" s="12" t="b">
        <f t="shared" ref="F92:M92" si="152">IF(F69="No","NA", IF(F69="Yes",""))</f>
        <v>0</v>
      </c>
      <c r="G92" s="12" t="b">
        <f t="shared" si="152"/>
        <v>0</v>
      </c>
      <c r="H92" s="12" t="b">
        <f t="shared" si="152"/>
        <v>0</v>
      </c>
      <c r="I92" s="12" t="b">
        <f t="shared" si="152"/>
        <v>0</v>
      </c>
      <c r="J92" s="12" t="b">
        <f t="shared" si="152"/>
        <v>0</v>
      </c>
      <c r="K92" s="12" t="b">
        <f t="shared" si="152"/>
        <v>0</v>
      </c>
      <c r="L92" s="12" t="b">
        <f t="shared" si="152"/>
        <v>0</v>
      </c>
      <c r="M92" s="12" t="b">
        <f t="shared" si="152"/>
        <v>0</v>
      </c>
      <c r="N92" s="12" t="b">
        <f t="shared" ref="N92" si="153">IF(N69="No","NA", IF(N69="Yes",""))</f>
        <v>0</v>
      </c>
      <c r="P92" s="80">
        <f t="shared" si="131"/>
        <v>0</v>
      </c>
      <c r="Q92" s="60" t="str">
        <f t="shared" si="132"/>
        <v>%</v>
      </c>
      <c r="R92" s="60">
        <f t="shared" si="133"/>
        <v>0</v>
      </c>
      <c r="S92" s="60" t="str">
        <f t="shared" si="134"/>
        <v>%</v>
      </c>
      <c r="T92" s="60">
        <f t="shared" si="135"/>
        <v>0</v>
      </c>
      <c r="U92" s="60">
        <f t="shared" si="136"/>
        <v>10</v>
      </c>
      <c r="V92" s="60">
        <f t="shared" si="137"/>
        <v>0</v>
      </c>
      <c r="W92" s="81">
        <f t="shared" si="138"/>
        <v>10</v>
      </c>
      <c r="X92" s="60"/>
      <c r="Y92" s="73">
        <f t="shared" si="139"/>
        <v>10</v>
      </c>
      <c r="Z92" s="73">
        <f t="shared" si="140"/>
        <v>0</v>
      </c>
      <c r="AA92" s="73" t="str">
        <f t="shared" si="141"/>
        <v>No data</v>
      </c>
    </row>
    <row r="93" spans="1:27">
      <c r="A93" s="99"/>
      <c r="B93" s="97"/>
      <c r="C93" s="98"/>
      <c r="D93" s="45" t="s">
        <v>68</v>
      </c>
      <c r="E93" s="12" t="b">
        <f>IF(E69="No","NA", IF(E69="Yes",""))</f>
        <v>0</v>
      </c>
      <c r="F93" s="12" t="b">
        <f t="shared" ref="F93:M93" si="154">IF(F69="No","NA", IF(F69="Yes",""))</f>
        <v>0</v>
      </c>
      <c r="G93" s="12" t="b">
        <f t="shared" si="154"/>
        <v>0</v>
      </c>
      <c r="H93" s="12" t="b">
        <f t="shared" si="154"/>
        <v>0</v>
      </c>
      <c r="I93" s="12" t="b">
        <f t="shared" si="154"/>
        <v>0</v>
      </c>
      <c r="J93" s="12" t="b">
        <f t="shared" si="154"/>
        <v>0</v>
      </c>
      <c r="K93" s="12" t="b">
        <f t="shared" si="154"/>
        <v>0</v>
      </c>
      <c r="L93" s="12" t="b">
        <f t="shared" si="154"/>
        <v>0</v>
      </c>
      <c r="M93" s="12" t="b">
        <f t="shared" si="154"/>
        <v>0</v>
      </c>
      <c r="N93" s="12" t="b">
        <f t="shared" ref="N93" si="155">IF(N69="No","NA", IF(N69="Yes",""))</f>
        <v>0</v>
      </c>
      <c r="P93" s="80">
        <f t="shared" si="131"/>
        <v>0</v>
      </c>
      <c r="Q93" s="60" t="str">
        <f t="shared" si="132"/>
        <v>%</v>
      </c>
      <c r="R93" s="60">
        <f t="shared" si="133"/>
        <v>0</v>
      </c>
      <c r="S93" s="60" t="str">
        <f t="shared" si="134"/>
        <v>%</v>
      </c>
      <c r="T93" s="60">
        <f t="shared" si="135"/>
        <v>0</v>
      </c>
      <c r="U93" s="60">
        <f t="shared" si="136"/>
        <v>10</v>
      </c>
      <c r="V93" s="60">
        <f t="shared" si="137"/>
        <v>0</v>
      </c>
      <c r="W93" s="81">
        <f t="shared" si="138"/>
        <v>10</v>
      </c>
      <c r="X93" s="60"/>
      <c r="Y93" s="73">
        <f t="shared" si="139"/>
        <v>10</v>
      </c>
      <c r="Z93" s="73">
        <f t="shared" si="140"/>
        <v>0</v>
      </c>
      <c r="AA93" s="73" t="str">
        <f t="shared" si="141"/>
        <v>No data</v>
      </c>
    </row>
    <row r="94" spans="1:27" ht="30">
      <c r="A94" s="99"/>
      <c r="B94" s="97"/>
      <c r="C94" s="98"/>
      <c r="D94" s="30" t="s">
        <v>69</v>
      </c>
      <c r="E94" s="12" t="b">
        <f>IF(E69="No","NA", IF(E69="Yes",""))</f>
        <v>0</v>
      </c>
      <c r="F94" s="12" t="b">
        <f t="shared" ref="F94:M94" si="156">IF(F69="No","NA", IF(F69="Yes",""))</f>
        <v>0</v>
      </c>
      <c r="G94" s="12" t="b">
        <f t="shared" si="156"/>
        <v>0</v>
      </c>
      <c r="H94" s="12" t="b">
        <f t="shared" si="156"/>
        <v>0</v>
      </c>
      <c r="I94" s="12" t="b">
        <f t="shared" si="156"/>
        <v>0</v>
      </c>
      <c r="J94" s="12" t="b">
        <f t="shared" si="156"/>
        <v>0</v>
      </c>
      <c r="K94" s="12" t="b">
        <f t="shared" si="156"/>
        <v>0</v>
      </c>
      <c r="L94" s="12" t="b">
        <f t="shared" si="156"/>
        <v>0</v>
      </c>
      <c r="M94" s="12" t="b">
        <f t="shared" si="156"/>
        <v>0</v>
      </c>
      <c r="N94" s="12" t="b">
        <f t="shared" ref="N94" si="157">IF(N69="No","NA", IF(N69="Yes",""))</f>
        <v>0</v>
      </c>
      <c r="P94" s="80">
        <f t="shared" si="131"/>
        <v>0</v>
      </c>
      <c r="Q94" s="60" t="str">
        <f t="shared" si="132"/>
        <v>%</v>
      </c>
      <c r="R94" s="60">
        <f t="shared" si="133"/>
        <v>0</v>
      </c>
      <c r="S94" s="60" t="str">
        <f t="shared" si="134"/>
        <v>%</v>
      </c>
      <c r="T94" s="60">
        <f t="shared" si="135"/>
        <v>0</v>
      </c>
      <c r="U94" s="60">
        <f t="shared" si="136"/>
        <v>10</v>
      </c>
      <c r="V94" s="60">
        <f t="shared" si="137"/>
        <v>0</v>
      </c>
      <c r="W94" s="81">
        <f t="shared" si="138"/>
        <v>10</v>
      </c>
      <c r="X94" s="60"/>
      <c r="Y94" s="73">
        <f t="shared" si="139"/>
        <v>10</v>
      </c>
      <c r="Z94" s="73">
        <f t="shared" si="140"/>
        <v>0</v>
      </c>
      <c r="AA94" s="73" t="str">
        <f t="shared" si="141"/>
        <v>No data</v>
      </c>
    </row>
    <row r="95" spans="1:27">
      <c r="A95" s="99"/>
      <c r="B95" s="97"/>
      <c r="C95" s="98"/>
      <c r="D95" s="45" t="s">
        <v>70</v>
      </c>
      <c r="E95" s="12" t="b">
        <f>IF(E69="No","NA", IF(E69="Yes",""))</f>
        <v>0</v>
      </c>
      <c r="F95" s="12" t="b">
        <f t="shared" ref="F95:M95" si="158">IF(F69="No","NA", IF(F69="Yes",""))</f>
        <v>0</v>
      </c>
      <c r="G95" s="12" t="b">
        <f t="shared" si="158"/>
        <v>0</v>
      </c>
      <c r="H95" s="12" t="b">
        <f t="shared" si="158"/>
        <v>0</v>
      </c>
      <c r="I95" s="12" t="b">
        <f t="shared" si="158"/>
        <v>0</v>
      </c>
      <c r="J95" s="12" t="b">
        <f t="shared" si="158"/>
        <v>0</v>
      </c>
      <c r="K95" s="12" t="b">
        <f t="shared" si="158"/>
        <v>0</v>
      </c>
      <c r="L95" s="12" t="b">
        <f t="shared" si="158"/>
        <v>0</v>
      </c>
      <c r="M95" s="12" t="b">
        <f t="shared" si="158"/>
        <v>0</v>
      </c>
      <c r="N95" s="12" t="b">
        <f t="shared" ref="N95" si="159">IF(N69="No","NA", IF(N69="Yes",""))</f>
        <v>0</v>
      </c>
      <c r="P95" s="80">
        <f t="shared" si="131"/>
        <v>0</v>
      </c>
      <c r="Q95" s="60" t="str">
        <f t="shared" si="132"/>
        <v>%</v>
      </c>
      <c r="R95" s="60">
        <f t="shared" si="133"/>
        <v>0</v>
      </c>
      <c r="S95" s="60" t="str">
        <f t="shared" si="134"/>
        <v>%</v>
      </c>
      <c r="T95" s="60">
        <f t="shared" si="135"/>
        <v>0</v>
      </c>
      <c r="U95" s="60">
        <f t="shared" si="136"/>
        <v>10</v>
      </c>
      <c r="V95" s="60">
        <f t="shared" si="137"/>
        <v>0</v>
      </c>
      <c r="W95" s="81">
        <f t="shared" si="138"/>
        <v>10</v>
      </c>
      <c r="X95" s="60"/>
      <c r="Y95" s="73">
        <f t="shared" si="139"/>
        <v>10</v>
      </c>
      <c r="Z95" s="73">
        <f t="shared" si="140"/>
        <v>0</v>
      </c>
      <c r="AA95" s="73" t="str">
        <f t="shared" si="141"/>
        <v>No data</v>
      </c>
    </row>
    <row r="96" spans="1:27">
      <c r="A96" s="99"/>
      <c r="B96" s="97"/>
      <c r="C96" s="98"/>
      <c r="D96" s="45" t="s">
        <v>71</v>
      </c>
      <c r="E96" s="12" t="b">
        <f>IF(E69="No","NA", IF(E69="Yes",""))</f>
        <v>0</v>
      </c>
      <c r="F96" s="12" t="b">
        <f t="shared" ref="F96:M96" si="160">IF(F69="No","NA", IF(F69="Yes",""))</f>
        <v>0</v>
      </c>
      <c r="G96" s="12" t="b">
        <f t="shared" si="160"/>
        <v>0</v>
      </c>
      <c r="H96" s="12" t="b">
        <f t="shared" si="160"/>
        <v>0</v>
      </c>
      <c r="I96" s="12" t="b">
        <f t="shared" si="160"/>
        <v>0</v>
      </c>
      <c r="J96" s="12" t="b">
        <f t="shared" si="160"/>
        <v>0</v>
      </c>
      <c r="K96" s="12" t="b">
        <f t="shared" si="160"/>
        <v>0</v>
      </c>
      <c r="L96" s="12" t="b">
        <f t="shared" si="160"/>
        <v>0</v>
      </c>
      <c r="M96" s="12" t="b">
        <f t="shared" si="160"/>
        <v>0</v>
      </c>
      <c r="N96" s="12" t="b">
        <f t="shared" ref="N96" si="161">IF(N69="No","NA", IF(N69="Yes",""))</f>
        <v>0</v>
      </c>
      <c r="P96" s="80">
        <f t="shared" si="131"/>
        <v>0</v>
      </c>
      <c r="Q96" s="60" t="str">
        <f t="shared" si="132"/>
        <v>%</v>
      </c>
      <c r="R96" s="60">
        <f t="shared" si="133"/>
        <v>0</v>
      </c>
      <c r="S96" s="60" t="str">
        <f t="shared" si="134"/>
        <v>%</v>
      </c>
      <c r="T96" s="60">
        <f t="shared" si="135"/>
        <v>0</v>
      </c>
      <c r="U96" s="60">
        <f t="shared" si="136"/>
        <v>10</v>
      </c>
      <c r="V96" s="60">
        <f t="shared" si="137"/>
        <v>0</v>
      </c>
      <c r="W96" s="81">
        <f t="shared" si="138"/>
        <v>10</v>
      </c>
      <c r="X96" s="60"/>
      <c r="Y96" s="73">
        <f t="shared" si="139"/>
        <v>10</v>
      </c>
      <c r="Z96" s="73">
        <f t="shared" si="140"/>
        <v>0</v>
      </c>
      <c r="AA96" s="73" t="str">
        <f t="shared" si="141"/>
        <v>No data</v>
      </c>
    </row>
    <row r="97" spans="1:27" ht="30">
      <c r="A97" s="99"/>
      <c r="B97" s="97"/>
      <c r="C97" s="98"/>
      <c r="D97" s="30" t="s">
        <v>72</v>
      </c>
      <c r="E97" s="12" t="b">
        <f>IF(E69="No","NA", IF(E69="Yes",""))</f>
        <v>0</v>
      </c>
      <c r="F97" s="12" t="b">
        <f t="shared" ref="F97:M97" si="162">IF(F69="No","NA", IF(F69="Yes",""))</f>
        <v>0</v>
      </c>
      <c r="G97" s="12" t="b">
        <f t="shared" si="162"/>
        <v>0</v>
      </c>
      <c r="H97" s="12" t="b">
        <f t="shared" si="162"/>
        <v>0</v>
      </c>
      <c r="I97" s="12" t="b">
        <f t="shared" si="162"/>
        <v>0</v>
      </c>
      <c r="J97" s="12" t="b">
        <f t="shared" si="162"/>
        <v>0</v>
      </c>
      <c r="K97" s="12" t="b">
        <f t="shared" si="162"/>
        <v>0</v>
      </c>
      <c r="L97" s="12" t="b">
        <f t="shared" si="162"/>
        <v>0</v>
      </c>
      <c r="M97" s="12" t="b">
        <f t="shared" si="162"/>
        <v>0</v>
      </c>
      <c r="N97" s="12" t="b">
        <f t="shared" ref="N97" si="163">IF(N69="No","NA", IF(N69="Yes",""))</f>
        <v>0</v>
      </c>
      <c r="P97" s="80">
        <f t="shared" si="131"/>
        <v>0</v>
      </c>
      <c r="Q97" s="60" t="str">
        <f t="shared" si="132"/>
        <v>%</v>
      </c>
      <c r="R97" s="60">
        <f t="shared" si="133"/>
        <v>0</v>
      </c>
      <c r="S97" s="60" t="str">
        <f t="shared" si="134"/>
        <v>%</v>
      </c>
      <c r="T97" s="60">
        <f t="shared" si="135"/>
        <v>0</v>
      </c>
      <c r="U97" s="60">
        <f t="shared" si="136"/>
        <v>10</v>
      </c>
      <c r="V97" s="60">
        <f t="shared" si="137"/>
        <v>0</v>
      </c>
      <c r="W97" s="81">
        <f t="shared" si="138"/>
        <v>10</v>
      </c>
      <c r="X97" s="60"/>
      <c r="Y97" s="73">
        <f t="shared" si="139"/>
        <v>10</v>
      </c>
      <c r="Z97" s="73">
        <f t="shared" si="140"/>
        <v>0</v>
      </c>
      <c r="AA97" s="73" t="str">
        <f t="shared" si="141"/>
        <v>No data</v>
      </c>
    </row>
    <row r="98" spans="1:27">
      <c r="A98" s="99"/>
      <c r="B98" s="97"/>
      <c r="C98" s="98"/>
      <c r="D98" s="45" t="s">
        <v>73</v>
      </c>
      <c r="E98" s="12" t="b">
        <f>IF(E69="No","NA", IF(E69="Yes",""))</f>
        <v>0</v>
      </c>
      <c r="F98" s="12" t="b">
        <f t="shared" ref="F98:M98" si="164">IF(F69="No","NA", IF(F69="Yes",""))</f>
        <v>0</v>
      </c>
      <c r="G98" s="12" t="b">
        <f t="shared" si="164"/>
        <v>0</v>
      </c>
      <c r="H98" s="12" t="b">
        <f t="shared" si="164"/>
        <v>0</v>
      </c>
      <c r="I98" s="12" t="b">
        <f t="shared" si="164"/>
        <v>0</v>
      </c>
      <c r="J98" s="12" t="b">
        <f t="shared" si="164"/>
        <v>0</v>
      </c>
      <c r="K98" s="12" t="b">
        <f t="shared" si="164"/>
        <v>0</v>
      </c>
      <c r="L98" s="12" t="b">
        <f t="shared" si="164"/>
        <v>0</v>
      </c>
      <c r="M98" s="12" t="b">
        <f t="shared" si="164"/>
        <v>0</v>
      </c>
      <c r="N98" s="12" t="b">
        <f t="shared" ref="N98" si="165">IF(N69="No","NA", IF(N69="Yes",""))</f>
        <v>0</v>
      </c>
      <c r="P98" s="80">
        <f t="shared" si="131"/>
        <v>0</v>
      </c>
      <c r="Q98" s="60" t="str">
        <f t="shared" si="132"/>
        <v>%</v>
      </c>
      <c r="R98" s="60">
        <f t="shared" si="133"/>
        <v>0</v>
      </c>
      <c r="S98" s="60" t="str">
        <f t="shared" si="134"/>
        <v>%</v>
      </c>
      <c r="T98" s="60">
        <f t="shared" si="135"/>
        <v>0</v>
      </c>
      <c r="U98" s="60">
        <f t="shared" si="136"/>
        <v>10</v>
      </c>
      <c r="V98" s="60">
        <f t="shared" si="137"/>
        <v>0</v>
      </c>
      <c r="W98" s="81">
        <f t="shared" si="138"/>
        <v>10</v>
      </c>
      <c r="X98" s="60"/>
      <c r="Y98" s="73">
        <f t="shared" si="139"/>
        <v>10</v>
      </c>
      <c r="Z98" s="73">
        <f t="shared" si="140"/>
        <v>0</v>
      </c>
      <c r="AA98" s="73" t="str">
        <f t="shared" si="141"/>
        <v>No data</v>
      </c>
    </row>
    <row r="99" spans="1:27">
      <c r="A99" s="99"/>
      <c r="B99" s="97"/>
      <c r="C99" s="98"/>
      <c r="D99" s="45" t="s">
        <v>74</v>
      </c>
      <c r="E99" s="12" t="b">
        <f>IF(E69="No","NA", IF(E69="Yes",""))</f>
        <v>0</v>
      </c>
      <c r="F99" s="12" t="b">
        <f t="shared" ref="F99:N99" si="166">IF(F69="No","NA", IF(F69="Yes",""))</f>
        <v>0</v>
      </c>
      <c r="G99" s="12" t="b">
        <f t="shared" si="166"/>
        <v>0</v>
      </c>
      <c r="H99" s="12" t="b">
        <f t="shared" si="166"/>
        <v>0</v>
      </c>
      <c r="I99" s="12" t="b">
        <f t="shared" si="166"/>
        <v>0</v>
      </c>
      <c r="J99" s="12" t="b">
        <f t="shared" si="166"/>
        <v>0</v>
      </c>
      <c r="K99" s="12" t="b">
        <f t="shared" si="166"/>
        <v>0</v>
      </c>
      <c r="L99" s="12" t="b">
        <f t="shared" si="166"/>
        <v>0</v>
      </c>
      <c r="M99" s="12" t="b">
        <f t="shared" si="166"/>
        <v>0</v>
      </c>
      <c r="N99" s="12" t="b">
        <f t="shared" si="166"/>
        <v>0</v>
      </c>
    </row>
    <row r="100" spans="1:27" ht="45" customHeight="1">
      <c r="A100" s="48"/>
      <c r="B100" s="44">
        <v>39</v>
      </c>
      <c r="C100" s="18" t="s">
        <v>106</v>
      </c>
      <c r="D100" s="48"/>
      <c r="E100" s="12" t="b">
        <f>IF(E69="No","NA", IF(E69="Yes",""))</f>
        <v>0</v>
      </c>
      <c r="F100" s="12" t="b">
        <f t="shared" ref="F100:M100" si="167">IF(F69="No","NA", IF(F69="Yes",""))</f>
        <v>0</v>
      </c>
      <c r="G100" s="12" t="b">
        <f t="shared" si="167"/>
        <v>0</v>
      </c>
      <c r="H100" s="12" t="b">
        <f t="shared" si="167"/>
        <v>0</v>
      </c>
      <c r="I100" s="12" t="b">
        <f t="shared" si="167"/>
        <v>0</v>
      </c>
      <c r="J100" s="12" t="b">
        <f t="shared" si="167"/>
        <v>0</v>
      </c>
      <c r="K100" s="12" t="b">
        <f t="shared" si="167"/>
        <v>0</v>
      </c>
      <c r="L100" s="12" t="b">
        <f t="shared" si="167"/>
        <v>0</v>
      </c>
      <c r="M100" s="12" t="b">
        <f t="shared" si="167"/>
        <v>0</v>
      </c>
      <c r="N100" s="12" t="b">
        <f t="shared" ref="N100" si="168">IF(N69="No","NA", IF(N69="Yes",""))</f>
        <v>0</v>
      </c>
      <c r="P100" s="80">
        <f t="shared" ref="P100:P109" si="169">COUNTIF(E100:N100,"Yes")</f>
        <v>0</v>
      </c>
      <c r="Q100" s="60" t="str">
        <f t="shared" ref="Q100:Q109" si="170">IF(ISERROR(P100/T100),"%",P100/T100*100)</f>
        <v>%</v>
      </c>
      <c r="R100" s="60">
        <f t="shared" ref="R100:R109" si="171">COUNTIF(E100:N100, "no")</f>
        <v>0</v>
      </c>
      <c r="S100" s="60" t="str">
        <f t="shared" ref="S100:S109" si="172">IF(ISERROR(R100/T100),"%",R100/T100*100)</f>
        <v>%</v>
      </c>
      <c r="T100" s="60">
        <f t="shared" ref="T100:T109" si="173">SUM(P100+R100)</f>
        <v>0</v>
      </c>
      <c r="U100" s="60">
        <f t="shared" ref="U100:U109" si="174">Y100+Z100</f>
        <v>10</v>
      </c>
      <c r="V100" s="60">
        <f t="shared" ref="V100:V109" si="175">COUNTIF(E100:N100,"NA")</f>
        <v>0</v>
      </c>
      <c r="W100" s="81">
        <f t="shared" ref="W100:W109" si="176">P100+R100+U100+V100</f>
        <v>10</v>
      </c>
      <c r="X100" s="60"/>
      <c r="Y100" s="73">
        <f t="shared" ref="Y100:Y109" si="177">COUNTIF(E100:N100,"FALSE")</f>
        <v>10</v>
      </c>
      <c r="Z100" s="73">
        <f t="shared" ref="Z100:Z109" si="178">COUNTIF(E100:N100,"")</f>
        <v>0</v>
      </c>
      <c r="AA100" s="73" t="str">
        <f t="shared" ref="AA100:AA109" si="179">IF(U100=W100,"No data", IF(V100=W100,"NA", IF(U100+V100=W100,"NA", Q100)))</f>
        <v>No data</v>
      </c>
    </row>
    <row r="101" spans="1:27" ht="30">
      <c r="A101" s="48"/>
      <c r="B101" s="44">
        <v>40</v>
      </c>
      <c r="C101" s="18" t="s">
        <v>107</v>
      </c>
      <c r="D101" s="48"/>
      <c r="E101" s="12" t="b">
        <f>IF(E100="no","NA", IF(E100="Yes","", IF(E69="No","NA")))</f>
        <v>0</v>
      </c>
      <c r="F101" s="12" t="b">
        <f t="shared" ref="F101:M101" si="180">IF(F100="no","NA", IF(F100="Yes","", IF(F69="No","NA")))</f>
        <v>0</v>
      </c>
      <c r="G101" s="12" t="b">
        <f t="shared" si="180"/>
        <v>0</v>
      </c>
      <c r="H101" s="12" t="b">
        <f t="shared" si="180"/>
        <v>0</v>
      </c>
      <c r="I101" s="12" t="b">
        <f t="shared" si="180"/>
        <v>0</v>
      </c>
      <c r="J101" s="12" t="b">
        <f t="shared" si="180"/>
        <v>0</v>
      </c>
      <c r="K101" s="12" t="b">
        <f t="shared" si="180"/>
        <v>0</v>
      </c>
      <c r="L101" s="12" t="b">
        <f t="shared" si="180"/>
        <v>0</v>
      </c>
      <c r="M101" s="12" t="b">
        <f t="shared" si="180"/>
        <v>0</v>
      </c>
      <c r="N101" s="12" t="b">
        <f t="shared" ref="N101" si="181">IF(N100="no","NA", IF(N100="Yes","", IF(N69="No","NA")))</f>
        <v>0</v>
      </c>
      <c r="P101" s="80">
        <f t="shared" si="169"/>
        <v>0</v>
      </c>
      <c r="Q101" s="60" t="str">
        <f t="shared" si="170"/>
        <v>%</v>
      </c>
      <c r="R101" s="60">
        <f t="shared" si="171"/>
        <v>0</v>
      </c>
      <c r="S101" s="60" t="str">
        <f t="shared" si="172"/>
        <v>%</v>
      </c>
      <c r="T101" s="60">
        <f t="shared" si="173"/>
        <v>0</v>
      </c>
      <c r="U101" s="60">
        <f t="shared" si="174"/>
        <v>10</v>
      </c>
      <c r="V101" s="60">
        <f t="shared" si="175"/>
        <v>0</v>
      </c>
      <c r="W101" s="81">
        <f t="shared" si="176"/>
        <v>10</v>
      </c>
      <c r="X101" s="60"/>
      <c r="Y101" s="73">
        <f t="shared" si="177"/>
        <v>10</v>
      </c>
      <c r="Z101" s="73">
        <f t="shared" si="178"/>
        <v>0</v>
      </c>
      <c r="AA101" s="73" t="str">
        <f t="shared" si="179"/>
        <v>No data</v>
      </c>
    </row>
    <row r="102" spans="1:27" ht="45" customHeight="1">
      <c r="A102" s="48"/>
      <c r="B102" s="44">
        <v>41</v>
      </c>
      <c r="C102" s="18" t="s">
        <v>108</v>
      </c>
      <c r="D102" s="48"/>
      <c r="E102" s="12" t="b">
        <f>IF(E69="No","NA", IF(E69="Yes",""))</f>
        <v>0</v>
      </c>
      <c r="F102" s="12" t="b">
        <f t="shared" ref="F102:M102" si="182">IF(F69="No","NA", IF(F69="Yes",""))</f>
        <v>0</v>
      </c>
      <c r="G102" s="12" t="b">
        <f t="shared" si="182"/>
        <v>0</v>
      </c>
      <c r="H102" s="12" t="b">
        <f t="shared" si="182"/>
        <v>0</v>
      </c>
      <c r="I102" s="12" t="b">
        <f t="shared" si="182"/>
        <v>0</v>
      </c>
      <c r="J102" s="12" t="b">
        <f t="shared" si="182"/>
        <v>0</v>
      </c>
      <c r="K102" s="12" t="b">
        <f t="shared" si="182"/>
        <v>0</v>
      </c>
      <c r="L102" s="12" t="b">
        <f t="shared" si="182"/>
        <v>0</v>
      </c>
      <c r="M102" s="12" t="b">
        <f t="shared" si="182"/>
        <v>0</v>
      </c>
      <c r="N102" s="12" t="b">
        <f t="shared" ref="N102" si="183">IF(N69="No","NA", IF(N69="Yes",""))</f>
        <v>0</v>
      </c>
      <c r="P102" s="80">
        <f t="shared" si="169"/>
        <v>0</v>
      </c>
      <c r="Q102" s="60" t="str">
        <f t="shared" si="170"/>
        <v>%</v>
      </c>
      <c r="R102" s="60">
        <f t="shared" si="171"/>
        <v>0</v>
      </c>
      <c r="S102" s="60" t="str">
        <f t="shared" si="172"/>
        <v>%</v>
      </c>
      <c r="T102" s="60">
        <f t="shared" si="173"/>
        <v>0</v>
      </c>
      <c r="U102" s="60">
        <f t="shared" si="174"/>
        <v>10</v>
      </c>
      <c r="V102" s="60">
        <f t="shared" si="175"/>
        <v>0</v>
      </c>
      <c r="W102" s="81">
        <f t="shared" si="176"/>
        <v>10</v>
      </c>
      <c r="X102" s="60"/>
      <c r="Y102" s="73">
        <f t="shared" si="177"/>
        <v>10</v>
      </c>
      <c r="Z102" s="73">
        <f t="shared" si="178"/>
        <v>0</v>
      </c>
      <c r="AA102" s="73" t="str">
        <f t="shared" si="179"/>
        <v>No data</v>
      </c>
    </row>
    <row r="103" spans="1:27" ht="30">
      <c r="A103" s="48"/>
      <c r="B103" s="44">
        <v>42</v>
      </c>
      <c r="C103" s="18" t="s">
        <v>89</v>
      </c>
      <c r="D103" s="48"/>
      <c r="E103" s="12" t="b">
        <f>IF(E69="No","NA", IF(E69="Yes",""))</f>
        <v>0</v>
      </c>
      <c r="F103" s="12" t="b">
        <f t="shared" ref="F103:M103" si="184">IF(F69="No","NA", IF(F69="Yes",""))</f>
        <v>0</v>
      </c>
      <c r="G103" s="12" t="b">
        <f t="shared" si="184"/>
        <v>0</v>
      </c>
      <c r="H103" s="12" t="b">
        <f t="shared" si="184"/>
        <v>0</v>
      </c>
      <c r="I103" s="12" t="b">
        <f t="shared" si="184"/>
        <v>0</v>
      </c>
      <c r="J103" s="12" t="b">
        <f t="shared" si="184"/>
        <v>0</v>
      </c>
      <c r="K103" s="12" t="b">
        <f t="shared" si="184"/>
        <v>0</v>
      </c>
      <c r="L103" s="12" t="b">
        <f t="shared" si="184"/>
        <v>0</v>
      </c>
      <c r="M103" s="12" t="b">
        <f t="shared" si="184"/>
        <v>0</v>
      </c>
      <c r="N103" s="12" t="b">
        <f t="shared" ref="N103" si="185">IF(N69="No","NA", IF(N69="Yes",""))</f>
        <v>0</v>
      </c>
      <c r="P103" s="80">
        <f t="shared" si="169"/>
        <v>0</v>
      </c>
      <c r="Q103" s="60" t="str">
        <f t="shared" si="170"/>
        <v>%</v>
      </c>
      <c r="R103" s="60">
        <f t="shared" si="171"/>
        <v>0</v>
      </c>
      <c r="S103" s="60" t="str">
        <f t="shared" si="172"/>
        <v>%</v>
      </c>
      <c r="T103" s="60">
        <f t="shared" si="173"/>
        <v>0</v>
      </c>
      <c r="U103" s="60">
        <f t="shared" si="174"/>
        <v>10</v>
      </c>
      <c r="V103" s="60">
        <f t="shared" si="175"/>
        <v>0</v>
      </c>
      <c r="W103" s="81">
        <f t="shared" si="176"/>
        <v>10</v>
      </c>
      <c r="X103" s="60"/>
      <c r="Y103" s="73">
        <f t="shared" si="177"/>
        <v>10</v>
      </c>
      <c r="Z103" s="73">
        <f t="shared" si="178"/>
        <v>0</v>
      </c>
      <c r="AA103" s="73" t="str">
        <f t="shared" si="179"/>
        <v>No data</v>
      </c>
    </row>
    <row r="104" spans="1:27">
      <c r="A104" s="96"/>
      <c r="B104" s="97">
        <v>43</v>
      </c>
      <c r="C104" s="98" t="s">
        <v>90</v>
      </c>
      <c r="D104" s="45" t="s">
        <v>92</v>
      </c>
      <c r="E104" s="12" t="b">
        <f>IF(E103="no","NA", IF(E103="Yes","", IF(E69="No","NA")))</f>
        <v>0</v>
      </c>
      <c r="F104" s="12" t="b">
        <f t="shared" ref="F104:M104" si="186">IF(F103="no","NA", IF(F103="Yes","", IF(F69="No","NA")))</f>
        <v>0</v>
      </c>
      <c r="G104" s="12" t="b">
        <f t="shared" si="186"/>
        <v>0</v>
      </c>
      <c r="H104" s="12" t="b">
        <f t="shared" si="186"/>
        <v>0</v>
      </c>
      <c r="I104" s="12" t="b">
        <f t="shared" si="186"/>
        <v>0</v>
      </c>
      <c r="J104" s="12" t="b">
        <f t="shared" si="186"/>
        <v>0</v>
      </c>
      <c r="K104" s="12" t="b">
        <f t="shared" si="186"/>
        <v>0</v>
      </c>
      <c r="L104" s="12" t="b">
        <f t="shared" si="186"/>
        <v>0</v>
      </c>
      <c r="M104" s="12" t="b">
        <f t="shared" si="186"/>
        <v>0</v>
      </c>
      <c r="N104" s="12" t="b">
        <f t="shared" ref="N104" si="187">IF(N103="no","NA", IF(N103="Yes","", IF(N69="No","NA")))</f>
        <v>0</v>
      </c>
      <c r="P104" s="80">
        <f t="shared" si="169"/>
        <v>0</v>
      </c>
      <c r="Q104" s="60" t="str">
        <f t="shared" si="170"/>
        <v>%</v>
      </c>
      <c r="R104" s="60">
        <f t="shared" si="171"/>
        <v>0</v>
      </c>
      <c r="S104" s="60" t="str">
        <f t="shared" si="172"/>
        <v>%</v>
      </c>
      <c r="T104" s="60">
        <f t="shared" si="173"/>
        <v>0</v>
      </c>
      <c r="U104" s="60">
        <f t="shared" si="174"/>
        <v>10</v>
      </c>
      <c r="V104" s="60">
        <f t="shared" si="175"/>
        <v>0</v>
      </c>
      <c r="W104" s="81">
        <f t="shared" si="176"/>
        <v>10</v>
      </c>
      <c r="X104" s="60"/>
      <c r="Y104" s="73">
        <f t="shared" si="177"/>
        <v>10</v>
      </c>
      <c r="Z104" s="73">
        <f t="shared" si="178"/>
        <v>0</v>
      </c>
      <c r="AA104" s="73" t="str">
        <f t="shared" si="179"/>
        <v>No data</v>
      </c>
    </row>
    <row r="105" spans="1:27">
      <c r="A105" s="96"/>
      <c r="B105" s="97"/>
      <c r="C105" s="98"/>
      <c r="D105" s="45" t="s">
        <v>91</v>
      </c>
      <c r="E105" s="12" t="b">
        <f>IF(E103="no","NA", IF(E103="Yes","", IF(E69="No","NA")))</f>
        <v>0</v>
      </c>
      <c r="F105" s="12" t="b">
        <f t="shared" ref="F105:M105" si="188">IF(F103="no","NA", IF(F103="Yes","", IF(F69="No","NA")))</f>
        <v>0</v>
      </c>
      <c r="G105" s="12" t="b">
        <f t="shared" si="188"/>
        <v>0</v>
      </c>
      <c r="H105" s="12" t="b">
        <f t="shared" si="188"/>
        <v>0</v>
      </c>
      <c r="I105" s="12" t="b">
        <f t="shared" si="188"/>
        <v>0</v>
      </c>
      <c r="J105" s="12" t="b">
        <f t="shared" si="188"/>
        <v>0</v>
      </c>
      <c r="K105" s="12" t="b">
        <f t="shared" si="188"/>
        <v>0</v>
      </c>
      <c r="L105" s="12" t="b">
        <f t="shared" si="188"/>
        <v>0</v>
      </c>
      <c r="M105" s="12" t="b">
        <f t="shared" si="188"/>
        <v>0</v>
      </c>
      <c r="N105" s="12" t="b">
        <f t="shared" ref="N105" si="189">IF(N103="no","NA", IF(N103="Yes","", IF(N69="No","NA")))</f>
        <v>0</v>
      </c>
      <c r="P105" s="80">
        <f t="shared" si="169"/>
        <v>0</v>
      </c>
      <c r="Q105" s="60" t="str">
        <f t="shared" si="170"/>
        <v>%</v>
      </c>
      <c r="R105" s="60">
        <f t="shared" si="171"/>
        <v>0</v>
      </c>
      <c r="S105" s="60" t="str">
        <f t="shared" si="172"/>
        <v>%</v>
      </c>
      <c r="T105" s="60">
        <f t="shared" si="173"/>
        <v>0</v>
      </c>
      <c r="U105" s="60">
        <f t="shared" si="174"/>
        <v>10</v>
      </c>
      <c r="V105" s="60">
        <f t="shared" si="175"/>
        <v>0</v>
      </c>
      <c r="W105" s="81">
        <f t="shared" si="176"/>
        <v>10</v>
      </c>
      <c r="X105" s="60"/>
      <c r="Y105" s="73">
        <f t="shared" si="177"/>
        <v>10</v>
      </c>
      <c r="Z105" s="73">
        <f t="shared" si="178"/>
        <v>0</v>
      </c>
      <c r="AA105" s="73" t="str">
        <f t="shared" si="179"/>
        <v>No data</v>
      </c>
    </row>
    <row r="106" spans="1:27" ht="60" customHeight="1">
      <c r="A106" s="48"/>
      <c r="B106" s="44">
        <v>44</v>
      </c>
      <c r="C106" s="18" t="s">
        <v>109</v>
      </c>
      <c r="D106" s="48"/>
      <c r="E106" s="12" t="b">
        <f>IF(E69="No","NA", IF(E69="Yes",""))</f>
        <v>0</v>
      </c>
      <c r="F106" s="12" t="b">
        <f t="shared" ref="F106:M106" si="190">IF(F69="No","NA", IF(F69="Yes",""))</f>
        <v>0</v>
      </c>
      <c r="G106" s="12" t="b">
        <f t="shared" si="190"/>
        <v>0</v>
      </c>
      <c r="H106" s="12" t="b">
        <f t="shared" si="190"/>
        <v>0</v>
      </c>
      <c r="I106" s="12" t="b">
        <f t="shared" si="190"/>
        <v>0</v>
      </c>
      <c r="J106" s="12" t="b">
        <f t="shared" si="190"/>
        <v>0</v>
      </c>
      <c r="K106" s="12" t="b">
        <f t="shared" si="190"/>
        <v>0</v>
      </c>
      <c r="L106" s="12" t="b">
        <f t="shared" si="190"/>
        <v>0</v>
      </c>
      <c r="M106" s="12" t="b">
        <f t="shared" si="190"/>
        <v>0</v>
      </c>
      <c r="N106" s="12" t="b">
        <f t="shared" ref="N106" si="191">IF(N69="No","NA", IF(N69="Yes",""))</f>
        <v>0</v>
      </c>
      <c r="P106" s="80">
        <f t="shared" si="169"/>
        <v>0</v>
      </c>
      <c r="Q106" s="60" t="str">
        <f t="shared" si="170"/>
        <v>%</v>
      </c>
      <c r="R106" s="60">
        <f t="shared" si="171"/>
        <v>0</v>
      </c>
      <c r="S106" s="60" t="str">
        <f t="shared" si="172"/>
        <v>%</v>
      </c>
      <c r="T106" s="60">
        <f t="shared" si="173"/>
        <v>0</v>
      </c>
      <c r="U106" s="60">
        <f t="shared" si="174"/>
        <v>10</v>
      </c>
      <c r="V106" s="60">
        <f t="shared" si="175"/>
        <v>0</v>
      </c>
      <c r="W106" s="81">
        <f t="shared" si="176"/>
        <v>10</v>
      </c>
      <c r="X106" s="60"/>
      <c r="Y106" s="73">
        <f t="shared" si="177"/>
        <v>10</v>
      </c>
      <c r="Z106" s="73">
        <f t="shared" si="178"/>
        <v>0</v>
      </c>
      <c r="AA106" s="73" t="str">
        <f t="shared" si="179"/>
        <v>No data</v>
      </c>
    </row>
    <row r="107" spans="1:27" ht="30">
      <c r="A107" s="96"/>
      <c r="B107" s="97">
        <v>45</v>
      </c>
      <c r="C107" s="98" t="s">
        <v>110</v>
      </c>
      <c r="D107" s="30" t="s">
        <v>112</v>
      </c>
      <c r="E107" s="12" t="b">
        <f>IF(E106="Yes","NA", IF(E106="No","", IF(E69="No","NA")))</f>
        <v>0</v>
      </c>
      <c r="F107" s="12" t="b">
        <f t="shared" ref="F107:M107" si="192">IF(F106="Yes","NA", IF(F106="No","", IF(F69="No","NA")))</f>
        <v>0</v>
      </c>
      <c r="G107" s="12" t="b">
        <f t="shared" si="192"/>
        <v>0</v>
      </c>
      <c r="H107" s="12" t="b">
        <f t="shared" si="192"/>
        <v>0</v>
      </c>
      <c r="I107" s="12" t="b">
        <f t="shared" si="192"/>
        <v>0</v>
      </c>
      <c r="J107" s="12" t="b">
        <f t="shared" si="192"/>
        <v>0</v>
      </c>
      <c r="K107" s="12" t="b">
        <f t="shared" si="192"/>
        <v>0</v>
      </c>
      <c r="L107" s="12" t="b">
        <f t="shared" si="192"/>
        <v>0</v>
      </c>
      <c r="M107" s="12" t="b">
        <f t="shared" si="192"/>
        <v>0</v>
      </c>
      <c r="N107" s="12" t="b">
        <f t="shared" ref="N107" si="193">IF(N106="Yes","NA", IF(N106="No","", IF(N69="No","NA")))</f>
        <v>0</v>
      </c>
      <c r="P107" s="80">
        <f t="shared" si="169"/>
        <v>0</v>
      </c>
      <c r="Q107" s="60" t="str">
        <f t="shared" si="170"/>
        <v>%</v>
      </c>
      <c r="R107" s="60">
        <f t="shared" si="171"/>
        <v>0</v>
      </c>
      <c r="S107" s="60" t="str">
        <f t="shared" si="172"/>
        <v>%</v>
      </c>
      <c r="T107" s="60">
        <f t="shared" si="173"/>
        <v>0</v>
      </c>
      <c r="U107" s="60">
        <f t="shared" si="174"/>
        <v>10</v>
      </c>
      <c r="V107" s="60">
        <f t="shared" si="175"/>
        <v>0</v>
      </c>
      <c r="W107" s="81">
        <f t="shared" si="176"/>
        <v>10</v>
      </c>
      <c r="X107" s="60"/>
      <c r="Y107" s="73">
        <f t="shared" si="177"/>
        <v>10</v>
      </c>
      <c r="Z107" s="73">
        <f t="shared" si="178"/>
        <v>0</v>
      </c>
      <c r="AA107" s="73" t="str">
        <f t="shared" si="179"/>
        <v>No data</v>
      </c>
    </row>
    <row r="108" spans="1:27" ht="30">
      <c r="A108" s="96"/>
      <c r="B108" s="97"/>
      <c r="C108" s="98"/>
      <c r="D108" s="30" t="s">
        <v>111</v>
      </c>
      <c r="E108" s="12" t="b">
        <f>IF(E106="Yes","NA", IF(E106="No","", IF(E69="No","NA")))</f>
        <v>0</v>
      </c>
      <c r="F108" s="12" t="b">
        <f t="shared" ref="F108:M108" si="194">IF(F106="Yes","NA", IF(F106="No","", IF(F69="No","NA")))</f>
        <v>0</v>
      </c>
      <c r="G108" s="12" t="b">
        <f t="shared" si="194"/>
        <v>0</v>
      </c>
      <c r="H108" s="12" t="b">
        <f t="shared" si="194"/>
        <v>0</v>
      </c>
      <c r="I108" s="12" t="b">
        <f t="shared" si="194"/>
        <v>0</v>
      </c>
      <c r="J108" s="12" t="b">
        <f t="shared" si="194"/>
        <v>0</v>
      </c>
      <c r="K108" s="12" t="b">
        <f t="shared" si="194"/>
        <v>0</v>
      </c>
      <c r="L108" s="12" t="b">
        <f t="shared" si="194"/>
        <v>0</v>
      </c>
      <c r="M108" s="12" t="b">
        <f t="shared" si="194"/>
        <v>0</v>
      </c>
      <c r="N108" s="12" t="b">
        <f t="shared" ref="N108" si="195">IF(N106="Yes","NA", IF(N106="No","", IF(N69="No","NA")))</f>
        <v>0</v>
      </c>
      <c r="P108" s="80">
        <f t="shared" si="169"/>
        <v>0</v>
      </c>
      <c r="Q108" s="60" t="str">
        <f t="shared" si="170"/>
        <v>%</v>
      </c>
      <c r="R108" s="60">
        <f t="shared" si="171"/>
        <v>0</v>
      </c>
      <c r="S108" s="60" t="str">
        <f t="shared" si="172"/>
        <v>%</v>
      </c>
      <c r="T108" s="60">
        <f t="shared" si="173"/>
        <v>0</v>
      </c>
      <c r="U108" s="60">
        <f t="shared" si="174"/>
        <v>10</v>
      </c>
      <c r="V108" s="60">
        <f t="shared" si="175"/>
        <v>0</v>
      </c>
      <c r="W108" s="81">
        <f t="shared" si="176"/>
        <v>10</v>
      </c>
      <c r="X108" s="60"/>
      <c r="Y108" s="73">
        <f t="shared" si="177"/>
        <v>10</v>
      </c>
      <c r="Z108" s="73">
        <f t="shared" si="178"/>
        <v>0</v>
      </c>
      <c r="AA108" s="73" t="str">
        <f t="shared" si="179"/>
        <v>No data</v>
      </c>
    </row>
    <row r="109" spans="1:27">
      <c r="A109" s="96"/>
      <c r="B109" s="97"/>
      <c r="C109" s="98"/>
      <c r="D109" s="30" t="s">
        <v>113</v>
      </c>
      <c r="E109" s="12" t="b">
        <f>IF(E106="Yes","NA", IF(E106="No","", IF(E69="No","NA")))</f>
        <v>0</v>
      </c>
      <c r="F109" s="12" t="b">
        <f t="shared" ref="F109:M109" si="196">IF(F106="Yes","NA", IF(F106="No","", IF(F69="No","NA")))</f>
        <v>0</v>
      </c>
      <c r="G109" s="12" t="b">
        <f t="shared" si="196"/>
        <v>0</v>
      </c>
      <c r="H109" s="12" t="b">
        <f t="shared" si="196"/>
        <v>0</v>
      </c>
      <c r="I109" s="12" t="b">
        <f t="shared" si="196"/>
        <v>0</v>
      </c>
      <c r="J109" s="12" t="b">
        <f t="shared" si="196"/>
        <v>0</v>
      </c>
      <c r="K109" s="12" t="b">
        <f t="shared" si="196"/>
        <v>0</v>
      </c>
      <c r="L109" s="12" t="b">
        <f t="shared" si="196"/>
        <v>0</v>
      </c>
      <c r="M109" s="12" t="b">
        <f t="shared" si="196"/>
        <v>0</v>
      </c>
      <c r="N109" s="12" t="b">
        <f t="shared" ref="N109" si="197">IF(N106="Yes","NA", IF(N106="No","", IF(N69="No","NA")))</f>
        <v>0</v>
      </c>
      <c r="P109" s="80">
        <f t="shared" si="169"/>
        <v>0</v>
      </c>
      <c r="Q109" s="60" t="str">
        <f t="shared" si="170"/>
        <v>%</v>
      </c>
      <c r="R109" s="60">
        <f t="shared" si="171"/>
        <v>0</v>
      </c>
      <c r="S109" s="60" t="str">
        <f t="shared" si="172"/>
        <v>%</v>
      </c>
      <c r="T109" s="60">
        <f t="shared" si="173"/>
        <v>0</v>
      </c>
      <c r="U109" s="60">
        <f t="shared" si="174"/>
        <v>10</v>
      </c>
      <c r="V109" s="60">
        <f t="shared" si="175"/>
        <v>0</v>
      </c>
      <c r="W109" s="81">
        <f t="shared" si="176"/>
        <v>10</v>
      </c>
      <c r="X109" s="60"/>
      <c r="Y109" s="73">
        <f t="shared" si="177"/>
        <v>10</v>
      </c>
      <c r="Z109" s="73">
        <f t="shared" si="178"/>
        <v>0</v>
      </c>
      <c r="AA109" s="73" t="str">
        <f t="shared" si="179"/>
        <v>No data</v>
      </c>
    </row>
    <row r="110" spans="1:27" ht="75" customHeight="1">
      <c r="A110" s="96"/>
      <c r="B110" s="97">
        <v>49</v>
      </c>
      <c r="C110" s="87" t="s">
        <v>78</v>
      </c>
      <c r="D110" s="48"/>
      <c r="E110" s="12"/>
      <c r="F110" s="12"/>
      <c r="G110" s="12"/>
      <c r="H110" s="12"/>
      <c r="I110" s="12"/>
      <c r="J110" s="12"/>
      <c r="K110" s="12"/>
      <c r="L110" s="12"/>
      <c r="M110" s="12"/>
      <c r="N110" s="12"/>
    </row>
    <row r="111" spans="1:27" ht="30">
      <c r="A111" s="96"/>
      <c r="B111" s="97"/>
      <c r="C111" s="18" t="s">
        <v>88</v>
      </c>
      <c r="D111" s="48"/>
      <c r="E111" s="12" t="b">
        <f>IF(E69="No","NA", IF(E69="Yes",""))</f>
        <v>0</v>
      </c>
      <c r="F111" s="12" t="b">
        <f t="shared" ref="F111:N111" si="198">IF(F69="No","NA", IF(F69="Yes",""))</f>
        <v>0</v>
      </c>
      <c r="G111" s="12" t="b">
        <f t="shared" si="198"/>
        <v>0</v>
      </c>
      <c r="H111" s="12" t="b">
        <f t="shared" si="198"/>
        <v>0</v>
      </c>
      <c r="I111" s="12" t="b">
        <f t="shared" si="198"/>
        <v>0</v>
      </c>
      <c r="J111" s="12" t="b">
        <f t="shared" si="198"/>
        <v>0</v>
      </c>
      <c r="K111" s="12" t="b">
        <f t="shared" si="198"/>
        <v>0</v>
      </c>
      <c r="L111" s="12" t="b">
        <f t="shared" si="198"/>
        <v>0</v>
      </c>
      <c r="M111" s="12" t="b">
        <f t="shared" si="198"/>
        <v>0</v>
      </c>
      <c r="N111" s="12" t="b">
        <f t="shared" si="198"/>
        <v>0</v>
      </c>
    </row>
    <row r="112" spans="1:27">
      <c r="A112" s="95" t="s">
        <v>114</v>
      </c>
      <c r="B112" s="95"/>
      <c r="C112" s="95"/>
      <c r="D112" s="95"/>
      <c r="E112" s="95"/>
      <c r="F112" s="95"/>
      <c r="G112" s="95"/>
      <c r="H112" s="95"/>
      <c r="I112" s="95"/>
      <c r="J112" s="95"/>
      <c r="K112" s="95"/>
      <c r="L112" s="95"/>
      <c r="M112" s="95"/>
      <c r="N112" s="95"/>
    </row>
    <row r="113" spans="1:27" ht="15" customHeight="1">
      <c r="A113" s="96"/>
      <c r="B113" s="97">
        <v>50</v>
      </c>
      <c r="C113" s="98" t="s">
        <v>115</v>
      </c>
      <c r="D113" s="45" t="s">
        <v>97</v>
      </c>
      <c r="E113" s="13"/>
      <c r="F113" s="11"/>
      <c r="G113" s="11"/>
      <c r="H113" s="11"/>
      <c r="I113" s="11"/>
      <c r="J113" s="11"/>
      <c r="K113" s="11"/>
      <c r="L113" s="11"/>
      <c r="M113" s="11"/>
      <c r="N113" s="11"/>
    </row>
    <row r="114" spans="1:27">
      <c r="A114" s="96"/>
      <c r="B114" s="97"/>
      <c r="C114" s="98"/>
      <c r="D114" s="30" t="s">
        <v>21</v>
      </c>
      <c r="E114" s="14"/>
      <c r="F114" s="15"/>
      <c r="G114" s="15"/>
      <c r="H114" s="15"/>
      <c r="I114" s="15"/>
      <c r="J114" s="15"/>
      <c r="K114" s="15"/>
      <c r="L114" s="15"/>
      <c r="M114" s="15"/>
      <c r="N114" s="16"/>
    </row>
    <row r="115" spans="1:27" ht="45">
      <c r="A115" s="46"/>
      <c r="B115" s="44">
        <v>51</v>
      </c>
      <c r="C115" s="18" t="s">
        <v>116</v>
      </c>
      <c r="D115" s="48"/>
      <c r="E115" s="72"/>
      <c r="F115" s="72"/>
      <c r="G115" s="72"/>
      <c r="H115" s="72"/>
      <c r="I115" s="72"/>
      <c r="J115" s="12"/>
      <c r="K115" s="12"/>
      <c r="L115" s="12"/>
      <c r="M115" s="12"/>
      <c r="N115" s="12"/>
      <c r="P115" s="80">
        <f>COUNTIF(E115:N115,"Yes")</f>
        <v>0</v>
      </c>
      <c r="Q115" s="60" t="str">
        <f>IF(ISERROR(P115/T115),"%",P115/T115*100)</f>
        <v>%</v>
      </c>
      <c r="R115" s="60">
        <f>COUNTIF(E115:N115, "no")</f>
        <v>0</v>
      </c>
      <c r="S115" s="60" t="str">
        <f>IF(ISERROR(R115/T115),"%",R115/T115*100)</f>
        <v>%</v>
      </c>
      <c r="T115" s="60">
        <f>SUM(P115+R115)</f>
        <v>0</v>
      </c>
      <c r="U115" s="60">
        <f>Y115+Z115</f>
        <v>10</v>
      </c>
      <c r="V115" s="60">
        <f>COUNTIF(E115:N115,"NA")</f>
        <v>0</v>
      </c>
      <c r="W115" s="81">
        <f>P115+R115+U115+V115</f>
        <v>10</v>
      </c>
      <c r="X115" s="60"/>
      <c r="Y115" s="73">
        <f>COUNTIF(E115:N115,"FALSE")</f>
        <v>0</v>
      </c>
      <c r="Z115" s="73">
        <f>COUNTIF(E115:N115,"")</f>
        <v>10</v>
      </c>
      <c r="AA115" s="73" t="str">
        <f>IF(U115=W115,"No data", IF(V115=W115,"NA", IF(U115+V115=W115,"NA", Q115)))</f>
        <v>No data</v>
      </c>
    </row>
    <row r="116" spans="1:27" ht="45">
      <c r="A116" s="48"/>
      <c r="B116" s="44">
        <v>52</v>
      </c>
      <c r="C116" s="18" t="s">
        <v>117</v>
      </c>
      <c r="D116" s="48"/>
      <c r="E116" s="12"/>
      <c r="F116" s="12"/>
      <c r="G116" s="12"/>
      <c r="H116" s="12"/>
      <c r="I116" s="12"/>
      <c r="J116" s="12"/>
      <c r="K116" s="12"/>
      <c r="L116" s="12"/>
      <c r="M116" s="12"/>
      <c r="N116" s="12"/>
      <c r="P116" s="80">
        <f>COUNTIF(E116:N116,"Yes")</f>
        <v>0</v>
      </c>
      <c r="Q116" s="60" t="str">
        <f>IF(ISERROR(P116/T116),"%",P116/T116*100)</f>
        <v>%</v>
      </c>
      <c r="R116" s="60">
        <f>COUNTIF(E116:N116, "no")</f>
        <v>0</v>
      </c>
      <c r="S116" s="60" t="str">
        <f>IF(ISERROR(R116/T116),"%",R116/T116*100)</f>
        <v>%</v>
      </c>
      <c r="T116" s="60">
        <f>SUM(P116+R116)</f>
        <v>0</v>
      </c>
      <c r="U116" s="60">
        <f>Y116+Z116</f>
        <v>10</v>
      </c>
      <c r="V116" s="60">
        <f>COUNTIF(E116:N116,"NA")</f>
        <v>0</v>
      </c>
      <c r="W116" s="81">
        <f>P116+R116+U116+V116</f>
        <v>10</v>
      </c>
      <c r="X116" s="60"/>
      <c r="Y116" s="73">
        <f>COUNTIF(E116:N116,"FALSE")</f>
        <v>0</v>
      </c>
      <c r="Z116" s="73">
        <f>COUNTIF(E116:N116,"")</f>
        <v>10</v>
      </c>
      <c r="AA116" s="73" t="str">
        <f>IF(U116=W116,"No data", IF(V116=W116,"NA", IF(U116+V116=W116,"NA", Q116)))</f>
        <v>No data</v>
      </c>
    </row>
    <row r="117" spans="1:27" ht="45" customHeight="1">
      <c r="A117" s="48"/>
      <c r="B117" s="52">
        <v>53</v>
      </c>
      <c r="C117" s="18" t="s">
        <v>118</v>
      </c>
      <c r="D117" s="48"/>
      <c r="E117" s="12"/>
      <c r="F117" s="12"/>
      <c r="G117" s="12"/>
      <c r="H117" s="12"/>
      <c r="I117" s="12"/>
      <c r="J117" s="12"/>
      <c r="K117" s="12"/>
      <c r="L117" s="12"/>
      <c r="M117" s="12"/>
      <c r="N117" s="12"/>
      <c r="P117" s="80">
        <f>COUNTIF(E117:N117,"Yes")</f>
        <v>0</v>
      </c>
      <c r="Q117" s="60" t="str">
        <f>IF(ISERROR(P117/T117),"%",P117/T117*100)</f>
        <v>%</v>
      </c>
      <c r="R117" s="60">
        <f>COUNTIF(E117:N117, "no")</f>
        <v>0</v>
      </c>
      <c r="S117" s="60" t="str">
        <f>IF(ISERROR(R117/T117),"%",R117/T117*100)</f>
        <v>%</v>
      </c>
      <c r="T117" s="60">
        <f>SUM(P117+R117)</f>
        <v>0</v>
      </c>
      <c r="U117" s="60">
        <f>Y117+Z117</f>
        <v>10</v>
      </c>
      <c r="V117" s="60">
        <f>COUNTIF(E117:N117,"NA")</f>
        <v>0</v>
      </c>
      <c r="W117" s="81">
        <f>P117+R117+U117+V117</f>
        <v>10</v>
      </c>
      <c r="X117" s="60"/>
      <c r="Y117" s="73">
        <f>COUNTIF(E117:N117,"FALSE")</f>
        <v>0</v>
      </c>
      <c r="Z117" s="73">
        <f>COUNTIF(E117:N117,"")</f>
        <v>10</v>
      </c>
      <c r="AA117" s="73" t="str">
        <f>IF(U117=W117,"No data", IF(V117=W117,"NA", IF(U117+V117=W117,"NA", Q117)))</f>
        <v>No data</v>
      </c>
    </row>
    <row r="118" spans="1:27">
      <c r="A118" s="95" t="s">
        <v>119</v>
      </c>
      <c r="B118" s="95"/>
      <c r="C118" s="95"/>
      <c r="D118" s="95"/>
      <c r="E118" s="95"/>
      <c r="F118" s="95"/>
      <c r="G118" s="95"/>
      <c r="H118" s="95"/>
      <c r="I118" s="95"/>
      <c r="J118" s="95"/>
      <c r="K118" s="95"/>
      <c r="L118" s="95"/>
      <c r="M118" s="95"/>
      <c r="N118" s="95"/>
    </row>
    <row r="119" spans="1:27" ht="45">
      <c r="A119" s="48"/>
      <c r="B119" s="44">
        <v>54</v>
      </c>
      <c r="C119" s="18" t="s">
        <v>120</v>
      </c>
      <c r="D119" s="48"/>
      <c r="E119" s="12"/>
      <c r="F119" s="12"/>
      <c r="G119" s="12"/>
      <c r="H119" s="12"/>
      <c r="I119" s="12"/>
      <c r="J119" s="12"/>
      <c r="K119" s="12"/>
      <c r="L119" s="12"/>
      <c r="M119" s="12"/>
      <c r="N119" s="12"/>
      <c r="P119" s="80">
        <f>COUNTIF(E119:N119,"Yes")</f>
        <v>0</v>
      </c>
      <c r="Q119" s="60" t="str">
        <f>IF(ISERROR(P119/T119),"%",P119/T119*100)</f>
        <v>%</v>
      </c>
      <c r="R119" s="60">
        <f>COUNTIF(E119:N119, "no")</f>
        <v>0</v>
      </c>
      <c r="S119" s="60" t="str">
        <f>IF(ISERROR(R119/T119),"%",R119/T119*100)</f>
        <v>%</v>
      </c>
      <c r="T119" s="60">
        <f>SUM(P119+R119)</f>
        <v>0</v>
      </c>
      <c r="U119" s="60">
        <f>Y119+Z119</f>
        <v>10</v>
      </c>
      <c r="V119" s="60">
        <f>COUNTIF(E119:N119,"NA")</f>
        <v>0</v>
      </c>
      <c r="W119" s="81">
        <f>P119+R119+U119+V119</f>
        <v>10</v>
      </c>
      <c r="X119" s="60"/>
      <c r="Y119" s="73">
        <f>COUNTIF(E119:N119,"FALSE")</f>
        <v>0</v>
      </c>
      <c r="Z119" s="73">
        <f>COUNTIF(E119:N119,"")</f>
        <v>10</v>
      </c>
      <c r="AA119" s="73" t="str">
        <f>IF(U119=W119,"No data", IF(V119=W119,"NA", IF(U119+V119=W119,"NA", Q119)))</f>
        <v>No data</v>
      </c>
    </row>
    <row r="120" spans="1:27" ht="30">
      <c r="A120" s="48"/>
      <c r="B120" s="44">
        <v>55</v>
      </c>
      <c r="C120" s="18" t="s">
        <v>121</v>
      </c>
      <c r="D120" s="48"/>
      <c r="E120" s="12"/>
      <c r="F120" s="12"/>
      <c r="G120" s="12"/>
      <c r="H120" s="12"/>
      <c r="I120" s="12"/>
      <c r="J120" s="12"/>
      <c r="K120" s="12"/>
      <c r="L120" s="12"/>
      <c r="M120" s="12"/>
      <c r="N120" s="12"/>
      <c r="P120" s="80">
        <f>COUNTIF(E120:N120,"Yes")</f>
        <v>0</v>
      </c>
      <c r="Q120" s="60" t="str">
        <f>IF(ISERROR(P120/T120),"%",P120/T120*100)</f>
        <v>%</v>
      </c>
      <c r="R120" s="60">
        <f>COUNTIF(E120:N120, "no")</f>
        <v>0</v>
      </c>
      <c r="S120" s="60" t="str">
        <f>IF(ISERROR(R120/T120),"%",R120/T120*100)</f>
        <v>%</v>
      </c>
      <c r="T120" s="60">
        <f>SUM(P120+R120)</f>
        <v>0</v>
      </c>
      <c r="U120" s="60">
        <f>Y120+Z120</f>
        <v>10</v>
      </c>
      <c r="V120" s="60">
        <f>COUNTIF(E120:N120,"NA")</f>
        <v>0</v>
      </c>
      <c r="W120" s="81">
        <f>P120+R120+U120+V120</f>
        <v>10</v>
      </c>
      <c r="X120" s="60"/>
      <c r="Y120" s="73">
        <f>COUNTIF(E120:N120,"FALSE")</f>
        <v>0</v>
      </c>
      <c r="Z120" s="73">
        <f>COUNTIF(E120:N120,"")</f>
        <v>10</v>
      </c>
      <c r="AA120" s="73" t="str">
        <f>IF(U120=W120,"No data", IF(V120=W120,"NA", IF(U120+V120=W120,"NA", Q120)))</f>
        <v>No data</v>
      </c>
    </row>
    <row r="121" spans="1:27">
      <c r="A121" s="48"/>
      <c r="B121" s="44">
        <v>56</v>
      </c>
      <c r="C121" s="18" t="s">
        <v>122</v>
      </c>
      <c r="D121" s="48"/>
      <c r="E121" s="12"/>
      <c r="F121" s="12"/>
      <c r="G121" s="12"/>
      <c r="H121" s="12"/>
      <c r="I121" s="12"/>
      <c r="J121" s="12"/>
      <c r="K121" s="12"/>
      <c r="L121" s="12"/>
      <c r="M121" s="12"/>
      <c r="N121" s="12"/>
    </row>
    <row r="122" spans="1:27" ht="45">
      <c r="A122" s="48"/>
      <c r="B122" s="44">
        <v>57</v>
      </c>
      <c r="C122" s="18" t="s">
        <v>123</v>
      </c>
      <c r="D122" s="48"/>
      <c r="E122" s="12"/>
      <c r="F122" s="12"/>
      <c r="G122" s="12"/>
      <c r="H122" s="12"/>
      <c r="I122" s="12"/>
      <c r="J122" s="12"/>
      <c r="K122" s="12"/>
      <c r="L122" s="12"/>
      <c r="M122" s="12"/>
      <c r="N122" s="12"/>
      <c r="P122" s="80">
        <f>COUNTIF(E122:N122,"Yes")</f>
        <v>0</v>
      </c>
      <c r="Q122" s="60" t="str">
        <f>IF(ISERROR(P122/T122),"%",P122/T122*100)</f>
        <v>%</v>
      </c>
      <c r="R122" s="60">
        <f>COUNTIF(E122:N122, "no")</f>
        <v>0</v>
      </c>
      <c r="S122" s="60" t="str">
        <f>IF(ISERROR(R122/T122),"%",R122/T122*100)</f>
        <v>%</v>
      </c>
      <c r="T122" s="60">
        <f>SUM(P122+R122)</f>
        <v>0</v>
      </c>
      <c r="U122" s="60">
        <f>Y122+Z122</f>
        <v>10</v>
      </c>
      <c r="V122" s="60">
        <f>COUNTIF(E122:N122,"NA")</f>
        <v>0</v>
      </c>
      <c r="W122" s="81">
        <f>P122+R122+U122+V122</f>
        <v>10</v>
      </c>
      <c r="X122" s="60"/>
      <c r="Y122" s="73">
        <f>COUNTIF(E122:N122,"FALSE")</f>
        <v>0</v>
      </c>
      <c r="Z122" s="73">
        <f>COUNTIF(E122:N122,"")</f>
        <v>10</v>
      </c>
      <c r="AA122" s="73" t="str">
        <f>IF(U122=W122,"No data", IF(V122=W122,"NA", IF(U122+V122=W122,"NA", Q122)))</f>
        <v>No data</v>
      </c>
    </row>
    <row r="123" spans="1:27" ht="75" customHeight="1">
      <c r="A123" s="56"/>
      <c r="B123" s="44">
        <v>58</v>
      </c>
      <c r="C123" s="18" t="s">
        <v>124</v>
      </c>
      <c r="D123" s="48"/>
      <c r="E123" s="12"/>
      <c r="F123" s="12"/>
      <c r="G123" s="12"/>
      <c r="H123" s="12"/>
      <c r="I123" s="12"/>
      <c r="J123" s="12"/>
      <c r="K123" s="12"/>
      <c r="L123" s="12"/>
      <c r="M123" s="12"/>
      <c r="N123" s="12"/>
    </row>
    <row r="124" spans="1:27" ht="60">
      <c r="A124" s="48"/>
      <c r="B124" s="44">
        <v>59</v>
      </c>
      <c r="C124" s="18" t="s">
        <v>130</v>
      </c>
      <c r="D124" s="48"/>
      <c r="E124" s="12"/>
      <c r="F124" s="12"/>
      <c r="G124" s="12"/>
      <c r="H124" s="12"/>
      <c r="I124" s="12"/>
      <c r="J124" s="12"/>
      <c r="K124" s="12"/>
      <c r="L124" s="12"/>
      <c r="M124" s="12"/>
      <c r="N124" s="12"/>
      <c r="P124" s="80">
        <f>COUNTIF(E124:N124,"Yes")</f>
        <v>0</v>
      </c>
      <c r="Q124" s="60" t="str">
        <f>IF(ISERROR(P124/T124),"%",P124/T124*100)</f>
        <v>%</v>
      </c>
      <c r="R124" s="60">
        <f>COUNTIF(E124:N124, "no")</f>
        <v>0</v>
      </c>
      <c r="S124" s="60" t="str">
        <f>IF(ISERROR(R124/T124),"%",R124/T124*100)</f>
        <v>%</v>
      </c>
      <c r="T124" s="60">
        <f>SUM(P124+R124)</f>
        <v>0</v>
      </c>
      <c r="U124" s="60">
        <f>Y124+Z124</f>
        <v>10</v>
      </c>
      <c r="V124" s="60">
        <f>COUNTIF(E124:N124,"NA")</f>
        <v>0</v>
      </c>
      <c r="W124" s="81">
        <f>P124+R124+U124+V124</f>
        <v>10</v>
      </c>
      <c r="X124" s="60"/>
      <c r="Y124" s="73">
        <f>COUNTIF(E124:N124,"FALSE")</f>
        <v>0</v>
      </c>
      <c r="Z124" s="73">
        <f>COUNTIF(E124:N124,"")</f>
        <v>10</v>
      </c>
      <c r="AA124" s="73" t="str">
        <f>IF(U124=W124,"No data", IF(V124=W124,"NA", IF(U124+V124=W124,"NA", Q124)))</f>
        <v>No data</v>
      </c>
    </row>
    <row r="125" spans="1:27" ht="45">
      <c r="A125" s="56"/>
      <c r="B125" s="44">
        <v>60</v>
      </c>
      <c r="C125" s="18" t="s">
        <v>131</v>
      </c>
      <c r="D125" s="48"/>
      <c r="E125" s="12"/>
      <c r="F125" s="12"/>
      <c r="G125" s="12"/>
      <c r="H125" s="12"/>
      <c r="I125" s="12"/>
      <c r="J125" s="12"/>
      <c r="K125" s="12"/>
      <c r="L125" s="12"/>
      <c r="M125" s="12"/>
      <c r="N125" s="12"/>
      <c r="P125" s="80">
        <f>COUNTIF(E125:N125,"Yes")</f>
        <v>0</v>
      </c>
      <c r="Q125" s="60" t="str">
        <f>IF(ISERROR(P125/T125),"%",P125/T125*100)</f>
        <v>%</v>
      </c>
      <c r="R125" s="60">
        <f>COUNTIF(E125:N125, "no")</f>
        <v>0</v>
      </c>
      <c r="S125" s="60" t="str">
        <f>IF(ISERROR(R125/T125),"%",R125/T125*100)</f>
        <v>%</v>
      </c>
      <c r="T125" s="60">
        <f>SUM(P125+R125)</f>
        <v>0</v>
      </c>
      <c r="U125" s="60">
        <f>Y125+Z125</f>
        <v>10</v>
      </c>
      <c r="V125" s="60">
        <f>COUNTIF(E125:N125,"NA")</f>
        <v>0</v>
      </c>
      <c r="W125" s="81">
        <f>P125+R125+U125+V125</f>
        <v>10</v>
      </c>
      <c r="X125" s="60"/>
      <c r="Y125" s="73">
        <f>COUNTIF(E125:N125,"FALSE")</f>
        <v>0</v>
      </c>
      <c r="Z125" s="73">
        <f>COUNTIF(E125:N125,"")</f>
        <v>10</v>
      </c>
      <c r="AA125" s="73" t="str">
        <f>IF(U125=W125,"No data", IF(V125=W125,"NA", IF(U125+V125=W125,"NA", Q125)))</f>
        <v>No data</v>
      </c>
    </row>
    <row r="126" spans="1:27" ht="45.75" customHeight="1">
      <c r="A126" s="46"/>
      <c r="B126" s="44">
        <v>61</v>
      </c>
      <c r="C126" s="18" t="s">
        <v>132</v>
      </c>
      <c r="D126" s="48"/>
      <c r="E126" s="12"/>
      <c r="F126" s="12"/>
      <c r="G126" s="12"/>
      <c r="H126" s="12"/>
      <c r="I126" s="12"/>
      <c r="J126" s="12"/>
      <c r="K126" s="12"/>
      <c r="L126" s="12"/>
      <c r="M126" s="12"/>
      <c r="N126" s="12"/>
      <c r="P126" s="80">
        <f>COUNTIF(E126:N126,"Adequate")</f>
        <v>0</v>
      </c>
      <c r="Q126" s="60" t="str">
        <f>IF(ISERROR(P126/T126),"%",P126/T126*100)</f>
        <v>%</v>
      </c>
      <c r="R126" s="60">
        <f>COUNTIF(E126:N126, "Inadequate or excessive")</f>
        <v>0</v>
      </c>
      <c r="S126" s="60" t="str">
        <f>IF(ISERROR(R126/T126),"%",R126/T126*100)</f>
        <v>%</v>
      </c>
      <c r="T126" s="60">
        <f>SUM(P126+R126)</f>
        <v>0</v>
      </c>
      <c r="U126" s="60">
        <f>Y126+Z126</f>
        <v>10</v>
      </c>
      <c r="V126" s="60">
        <f>COUNTIF(E126:N126,"NA")</f>
        <v>0</v>
      </c>
      <c r="W126" s="81">
        <f>P126+R126+U126+V126</f>
        <v>10</v>
      </c>
      <c r="X126" s="60"/>
      <c r="Y126" s="73">
        <f>COUNTIF(E126:N126,"FALSE")</f>
        <v>0</v>
      </c>
      <c r="Z126" s="73">
        <f>COUNTIF(E126:N126,"")</f>
        <v>10</v>
      </c>
      <c r="AA126" s="73" t="str">
        <f>IF(U126=W126,"No data", IF(V126=W126,"NA", IF(U126+V126=W126,"NA", Q126)))</f>
        <v>No data</v>
      </c>
    </row>
    <row r="127" spans="1:27">
      <c r="A127" s="95" t="s">
        <v>136</v>
      </c>
      <c r="B127" s="95"/>
      <c r="C127" s="95"/>
      <c r="D127" s="95"/>
      <c r="E127" s="95"/>
      <c r="F127" s="95"/>
      <c r="G127" s="95"/>
      <c r="H127" s="95"/>
      <c r="I127" s="95"/>
      <c r="J127" s="95"/>
      <c r="K127" s="95"/>
      <c r="L127" s="95"/>
      <c r="M127" s="95"/>
      <c r="N127" s="95"/>
    </row>
    <row r="128" spans="1:27" ht="60">
      <c r="A128" s="48"/>
      <c r="B128" s="44">
        <v>62</v>
      </c>
      <c r="C128" s="18" t="s">
        <v>137</v>
      </c>
      <c r="D128" s="48"/>
      <c r="E128" s="12"/>
      <c r="F128" s="12"/>
      <c r="G128" s="12"/>
      <c r="H128" s="12"/>
      <c r="I128" s="12"/>
      <c r="J128" s="12"/>
      <c r="K128" s="12"/>
      <c r="L128" s="12"/>
      <c r="M128" s="12"/>
      <c r="N128" s="12"/>
      <c r="P128" s="80">
        <f>COUNTIF(E128:N128,"Yes")</f>
        <v>0</v>
      </c>
      <c r="Q128" s="60" t="str">
        <f>IF(ISERROR(P128/T128),"%",P128/T128*100)</f>
        <v>%</v>
      </c>
      <c r="R128" s="60">
        <f>COUNTIF(E128:N128, "no")</f>
        <v>0</v>
      </c>
      <c r="S128" s="60" t="str">
        <f>IF(ISERROR(R128/T128),"%",R128/T128*100)</f>
        <v>%</v>
      </c>
      <c r="T128" s="60">
        <f>SUM(P128+R128)</f>
        <v>0</v>
      </c>
      <c r="U128" s="60">
        <f>Y128+Z128</f>
        <v>10</v>
      </c>
      <c r="V128" s="60">
        <f>COUNTIF(E128:N128,"NA")</f>
        <v>0</v>
      </c>
      <c r="W128" s="81">
        <f>P128+R128+U128+V128</f>
        <v>10</v>
      </c>
      <c r="X128" s="60"/>
      <c r="Y128" s="73">
        <f>COUNTIF(E128:N128,"FALSE")</f>
        <v>0</v>
      </c>
      <c r="Z128" s="73">
        <f>COUNTIF(E128:N128,"")</f>
        <v>10</v>
      </c>
      <c r="AA128" s="73" t="str">
        <f>IF(U128=W128,"No data", IF(V128=W128,"NA", IF(U128+V128=W128,"NA", Q128)))</f>
        <v>No data</v>
      </c>
    </row>
    <row r="129" spans="1:27" ht="15" customHeight="1">
      <c r="A129" s="113"/>
      <c r="B129" s="97">
        <v>63</v>
      </c>
      <c r="C129" s="98" t="s">
        <v>138</v>
      </c>
      <c r="D129" s="45" t="s">
        <v>139</v>
      </c>
      <c r="E129" s="12"/>
      <c r="F129" s="12"/>
      <c r="G129" s="12"/>
      <c r="H129" s="12"/>
      <c r="I129" s="12"/>
      <c r="J129" s="12"/>
      <c r="K129" s="12"/>
      <c r="L129" s="12"/>
      <c r="M129" s="12"/>
      <c r="N129" s="12"/>
      <c r="P129" s="80">
        <f>COUNTIF(E129:N129,"Yes")</f>
        <v>0</v>
      </c>
      <c r="Q129" s="60" t="str">
        <f>IF(ISERROR(P129/T129),"%",P129/T129*100)</f>
        <v>%</v>
      </c>
      <c r="R129" s="60">
        <f>COUNTIF(E129:N129, "no")</f>
        <v>0</v>
      </c>
      <c r="S129" s="60" t="str">
        <f>IF(ISERROR(R129/T129),"%",R129/T129*100)</f>
        <v>%</v>
      </c>
      <c r="T129" s="60">
        <f>SUM(P129+R129)</f>
        <v>0</v>
      </c>
      <c r="U129" s="60">
        <f>Y129+Z129</f>
        <v>10</v>
      </c>
      <c r="V129" s="60">
        <f>COUNTIF(E129:N129,"NA")</f>
        <v>0</v>
      </c>
      <c r="W129" s="81">
        <f>P129+R129+U129+V129</f>
        <v>10</v>
      </c>
      <c r="X129" s="60"/>
      <c r="Y129" s="73">
        <f>COUNTIF(E129:N129,"FALSE")</f>
        <v>0</v>
      </c>
      <c r="Z129" s="73">
        <f>COUNTIF(E129:N129,"")</f>
        <v>10</v>
      </c>
      <c r="AA129" s="73" t="str">
        <f>IF(U129=W129,"No data", IF(V129=W129,"NA", IF(U129+V129=W129,"NA", Q129)))</f>
        <v>No data</v>
      </c>
    </row>
    <row r="130" spans="1:27">
      <c r="A130" s="113"/>
      <c r="B130" s="97"/>
      <c r="C130" s="98"/>
      <c r="D130" s="45" t="s">
        <v>287</v>
      </c>
      <c r="E130" s="12"/>
      <c r="F130" s="12"/>
      <c r="G130" s="12"/>
      <c r="H130" s="12"/>
      <c r="I130" s="12"/>
      <c r="J130" s="12"/>
      <c r="K130" s="12"/>
      <c r="L130" s="12"/>
      <c r="M130" s="12"/>
      <c r="N130" s="12"/>
      <c r="P130" s="80">
        <f>COUNTIF(E130:N130,"Yes")</f>
        <v>0</v>
      </c>
      <c r="Q130" s="60" t="str">
        <f>IF(ISERROR(P130/T130),"%",P130/T130*100)</f>
        <v>%</v>
      </c>
      <c r="R130" s="60">
        <f>COUNTIF(E130:N130, "no")</f>
        <v>0</v>
      </c>
      <c r="S130" s="60" t="str">
        <f>IF(ISERROR(R130/T130),"%",R130/T130*100)</f>
        <v>%</v>
      </c>
      <c r="T130" s="60">
        <f>SUM(P130+R130)</f>
        <v>0</v>
      </c>
      <c r="U130" s="60">
        <f>Y130+Z130</f>
        <v>10</v>
      </c>
      <c r="V130" s="60">
        <f>COUNTIF(E130:N130,"NA")</f>
        <v>0</v>
      </c>
      <c r="W130" s="81">
        <f>P130+R130+U130+V130</f>
        <v>10</v>
      </c>
      <c r="X130" s="60"/>
      <c r="Y130" s="73">
        <f>COUNTIF(E130:N130,"FALSE")</f>
        <v>0</v>
      </c>
      <c r="Z130" s="73">
        <f>COUNTIF(E130:N130,"")</f>
        <v>10</v>
      </c>
      <c r="AA130" s="73" t="str">
        <f>IF(U130=W130,"No data", IF(V130=W130,"NA", IF(U130+V130=W130,"NA", Q130)))</f>
        <v>No data</v>
      </c>
    </row>
    <row r="131" spans="1:27">
      <c r="A131" s="113"/>
      <c r="B131" s="97"/>
      <c r="C131" s="98"/>
      <c r="D131" s="45" t="s">
        <v>288</v>
      </c>
      <c r="E131" s="12"/>
      <c r="F131" s="12"/>
      <c r="G131" s="12"/>
      <c r="H131" s="12"/>
      <c r="I131" s="12"/>
      <c r="J131" s="12"/>
      <c r="K131" s="12"/>
      <c r="L131" s="12"/>
      <c r="M131" s="12"/>
      <c r="N131" s="12"/>
      <c r="P131" s="80">
        <f>COUNTIF(E131:N131,"Yes")</f>
        <v>0</v>
      </c>
      <c r="Q131" s="60" t="str">
        <f>IF(ISERROR(P131/T131),"%",P131/T131*100)</f>
        <v>%</v>
      </c>
      <c r="R131" s="60">
        <f>COUNTIF(E131:N131, "no")</f>
        <v>0</v>
      </c>
      <c r="S131" s="60" t="str">
        <f>IF(ISERROR(R131/T131),"%",R131/T131*100)</f>
        <v>%</v>
      </c>
      <c r="T131" s="60">
        <f>SUM(P131+R131)</f>
        <v>0</v>
      </c>
      <c r="U131" s="60">
        <f>Y131+Z131</f>
        <v>10</v>
      </c>
      <c r="V131" s="60">
        <f>COUNTIF(E131:N131,"NA")</f>
        <v>0</v>
      </c>
      <c r="W131" s="81">
        <f>P131+R131+U131+V131</f>
        <v>10</v>
      </c>
      <c r="X131" s="60"/>
      <c r="Y131" s="73">
        <f>COUNTIF(E131:N131,"FALSE")</f>
        <v>0</v>
      </c>
      <c r="Z131" s="73">
        <f>COUNTIF(E131:N131,"")</f>
        <v>10</v>
      </c>
      <c r="AA131" s="73" t="str">
        <f>IF(U131=W131,"No data", IF(V131=W131,"NA", IF(U131+V131=W131,"NA", Q131)))</f>
        <v>No data</v>
      </c>
    </row>
    <row r="132" spans="1:27" ht="30">
      <c r="A132" s="48"/>
      <c r="B132" s="44">
        <v>64</v>
      </c>
      <c r="C132" s="18" t="s">
        <v>140</v>
      </c>
      <c r="D132" s="48"/>
      <c r="E132" s="12"/>
      <c r="F132" s="12"/>
      <c r="G132" s="12"/>
      <c r="H132" s="12"/>
      <c r="I132" s="12"/>
      <c r="J132" s="12"/>
      <c r="K132" s="12"/>
      <c r="L132" s="12"/>
      <c r="M132" s="12"/>
      <c r="N132" s="12"/>
      <c r="P132" s="80">
        <f>COUNTIF(E132:N132,"Yes")</f>
        <v>0</v>
      </c>
      <c r="Q132" s="60" t="str">
        <f>IF(ISERROR(P132/T132),"%",P132/T132*100)</f>
        <v>%</v>
      </c>
      <c r="R132" s="60">
        <f>COUNTIF(E132:N132, "no")</f>
        <v>0</v>
      </c>
      <c r="S132" s="60" t="str">
        <f>IF(ISERROR(R132/T132),"%",R132/T132*100)</f>
        <v>%</v>
      </c>
      <c r="T132" s="60">
        <f>SUM(P132+R132)</f>
        <v>0</v>
      </c>
      <c r="U132" s="60">
        <f>Y132+Z132</f>
        <v>10</v>
      </c>
      <c r="V132" s="60">
        <f>COUNTIF(E132:N132,"NA")</f>
        <v>0</v>
      </c>
      <c r="W132" s="81">
        <f>P132+R132+U132+V132</f>
        <v>10</v>
      </c>
      <c r="X132" s="60"/>
      <c r="Y132" s="73">
        <f>COUNTIF(E132:N132,"FALSE")</f>
        <v>0</v>
      </c>
      <c r="Z132" s="73">
        <f>COUNTIF(E132:N132,"")</f>
        <v>10</v>
      </c>
      <c r="AA132" s="73" t="str">
        <f>IF(U132=W132,"No data", IF(V132=W132,"NA", IF(U132+V132=W132,"NA", Q132)))</f>
        <v>No data</v>
      </c>
    </row>
    <row r="133" spans="1:27" ht="45">
      <c r="A133" s="48"/>
      <c r="B133" s="44">
        <v>65</v>
      </c>
      <c r="C133" s="18" t="s">
        <v>141</v>
      </c>
      <c r="D133" s="48"/>
      <c r="E133" s="12"/>
      <c r="F133" s="12"/>
      <c r="G133" s="12"/>
      <c r="H133" s="12"/>
      <c r="I133" s="12"/>
      <c r="J133" s="12"/>
      <c r="K133" s="12"/>
      <c r="L133" s="12"/>
      <c r="M133" s="12"/>
      <c r="N133" s="12"/>
    </row>
    <row r="134" spans="1:27" ht="75" customHeight="1">
      <c r="A134" s="48"/>
      <c r="B134" s="44">
        <v>66</v>
      </c>
      <c r="C134" s="18" t="s">
        <v>142</v>
      </c>
      <c r="D134" s="48"/>
      <c r="E134" s="12"/>
      <c r="F134" s="12"/>
      <c r="G134" s="12"/>
      <c r="H134" s="12"/>
      <c r="I134" s="12"/>
      <c r="J134" s="12"/>
      <c r="K134" s="12"/>
      <c r="L134" s="12"/>
      <c r="M134" s="12"/>
      <c r="N134" s="12"/>
      <c r="P134" s="80">
        <f>COUNTIF(E134:N134,"Yes")</f>
        <v>0</v>
      </c>
      <c r="Q134" s="60" t="str">
        <f>IF(ISERROR(P134/T134),"%",P134/T134*100)</f>
        <v>%</v>
      </c>
      <c r="R134" s="60">
        <f>COUNTIF(E134:N134, "no")</f>
        <v>0</v>
      </c>
      <c r="S134" s="60" t="str">
        <f>IF(ISERROR(R134/T134),"%",R134/T134*100)</f>
        <v>%</v>
      </c>
      <c r="T134" s="60">
        <f>SUM(P134+R134)</f>
        <v>0</v>
      </c>
      <c r="U134" s="60">
        <f>Y134+Z134</f>
        <v>10</v>
      </c>
      <c r="V134" s="60">
        <f>COUNTIF(E134:N134,"NA")</f>
        <v>0</v>
      </c>
      <c r="W134" s="81">
        <f>P134+R134+U134+V134</f>
        <v>10</v>
      </c>
      <c r="X134" s="60"/>
      <c r="Y134" s="73">
        <f>COUNTIF(E134:N134,"FALSE")</f>
        <v>0</v>
      </c>
      <c r="Z134" s="73">
        <f>COUNTIF(E134:N134,"")</f>
        <v>10</v>
      </c>
      <c r="AA134" s="73" t="str">
        <f>IF(U134=W134,"No data", IF(V134=W134,"NA", IF(U134+V134=W134,"NA", Q134)))</f>
        <v>No data</v>
      </c>
    </row>
    <row r="135" spans="1:27" ht="45" customHeight="1">
      <c r="A135" s="48"/>
      <c r="B135" s="44">
        <v>67</v>
      </c>
      <c r="C135" s="18" t="s">
        <v>143</v>
      </c>
      <c r="D135" s="48"/>
      <c r="E135" s="12"/>
      <c r="F135" s="12"/>
      <c r="G135" s="12"/>
      <c r="H135" s="12"/>
      <c r="I135" s="12"/>
      <c r="J135" s="12"/>
      <c r="K135" s="12"/>
      <c r="L135" s="12"/>
      <c r="M135" s="12"/>
      <c r="N135" s="12"/>
      <c r="P135" s="80">
        <f>COUNTIF(E135:N135,"Yes")</f>
        <v>0</v>
      </c>
      <c r="Q135" s="60" t="str">
        <f>IF(ISERROR(P135/T135),"%",P135/T135*100)</f>
        <v>%</v>
      </c>
      <c r="R135" s="60">
        <f>COUNTIF(E135:N135, "no")</f>
        <v>0</v>
      </c>
      <c r="S135" s="60" t="str">
        <f>IF(ISERROR(R135/T135),"%",R135/T135*100)</f>
        <v>%</v>
      </c>
      <c r="T135" s="60">
        <f>SUM(P135+R135)</f>
        <v>0</v>
      </c>
      <c r="U135" s="60">
        <f>Y135+Z135</f>
        <v>10</v>
      </c>
      <c r="V135" s="60">
        <f>COUNTIF(E135:N135,"NA")</f>
        <v>0</v>
      </c>
      <c r="W135" s="81">
        <f>P135+R135+U135+V135</f>
        <v>10</v>
      </c>
      <c r="X135" s="60"/>
      <c r="Y135" s="73">
        <f>COUNTIF(E135:N135,"FALSE")</f>
        <v>0</v>
      </c>
      <c r="Z135" s="73">
        <f>COUNTIF(E135:N135,"")</f>
        <v>10</v>
      </c>
      <c r="AA135" s="73" t="str">
        <f>IF(U135=W135,"No data", IF(V135=W135,"NA", IF(U135+V135=W135,"NA", Q135)))</f>
        <v>No data</v>
      </c>
    </row>
    <row r="136" spans="1:27" ht="45">
      <c r="A136" s="46"/>
      <c r="B136" s="44">
        <v>68</v>
      </c>
      <c r="C136" s="18" t="s">
        <v>144</v>
      </c>
      <c r="D136" s="48"/>
      <c r="E136" s="12"/>
      <c r="F136" s="12"/>
      <c r="G136" s="12"/>
      <c r="H136" s="12"/>
      <c r="I136" s="12"/>
      <c r="J136" s="12"/>
      <c r="K136" s="12"/>
      <c r="L136" s="12"/>
      <c r="M136" s="12"/>
      <c r="N136" s="12"/>
      <c r="P136" s="80">
        <f>COUNTIF(E136:N136,"Yes")</f>
        <v>0</v>
      </c>
      <c r="Q136" s="60" t="str">
        <f>IF(ISERROR(P136/T136),"%",P136/T136*100)</f>
        <v>%</v>
      </c>
      <c r="R136" s="60">
        <f>COUNTIF(E136:N136, "no")</f>
        <v>0</v>
      </c>
      <c r="S136" s="60" t="str">
        <f>IF(ISERROR(R136/T136),"%",R136/T136*100)</f>
        <v>%</v>
      </c>
      <c r="T136" s="60">
        <f>SUM(P136+R136)</f>
        <v>0</v>
      </c>
      <c r="U136" s="60">
        <f>Y136+Z136</f>
        <v>10</v>
      </c>
      <c r="V136" s="60">
        <f>COUNTIF(E136:N136,"NA")</f>
        <v>0</v>
      </c>
      <c r="W136" s="81">
        <f>P136+R136+U136+V136</f>
        <v>10</v>
      </c>
      <c r="X136" s="60"/>
      <c r="Y136" s="73">
        <f>COUNTIF(E136:N136,"FALSE")</f>
        <v>0</v>
      </c>
      <c r="Z136" s="73">
        <f>COUNTIF(E136:N136,"")</f>
        <v>10</v>
      </c>
      <c r="AA136" s="73" t="str">
        <f>IF(U136=W136,"No data", IF(V136=W136,"NA", IF(U136+V136=W136,"NA", Q136)))</f>
        <v>No data</v>
      </c>
    </row>
    <row r="137" spans="1:27" ht="45">
      <c r="A137" s="46"/>
      <c r="B137" s="44">
        <v>69</v>
      </c>
      <c r="C137" s="18" t="s">
        <v>145</v>
      </c>
      <c r="D137" s="48"/>
      <c r="E137" s="12"/>
      <c r="F137" s="12"/>
      <c r="G137" s="12"/>
      <c r="H137" s="12"/>
      <c r="I137" s="12"/>
      <c r="J137" s="12"/>
      <c r="K137" s="12"/>
      <c r="L137" s="12"/>
      <c r="M137" s="12"/>
      <c r="N137" s="12"/>
      <c r="P137" s="80">
        <f>COUNTIF(E137:N137,"Yes")</f>
        <v>0</v>
      </c>
      <c r="Q137" s="60" t="str">
        <f>IF(ISERROR(P137/T137),"%",P137/T137*100)</f>
        <v>%</v>
      </c>
      <c r="R137" s="60">
        <f>COUNTIF(E137:N137, "no")</f>
        <v>0</v>
      </c>
      <c r="S137" s="60" t="str">
        <f>IF(ISERROR(R137/T137),"%",R137/T137*100)</f>
        <v>%</v>
      </c>
      <c r="T137" s="60">
        <f>SUM(P137+R137)</f>
        <v>0</v>
      </c>
      <c r="U137" s="60">
        <f>Y137+Z137</f>
        <v>10</v>
      </c>
      <c r="V137" s="60">
        <f>COUNTIF(E137:N137,"NA")</f>
        <v>0</v>
      </c>
      <c r="W137" s="81">
        <f>P137+R137+U137+V137</f>
        <v>10</v>
      </c>
      <c r="X137" s="60"/>
      <c r="Y137" s="73">
        <f>COUNTIF(E137:N137,"FALSE")</f>
        <v>0</v>
      </c>
      <c r="Z137" s="73">
        <f>COUNTIF(E137:N137,"")</f>
        <v>10</v>
      </c>
      <c r="AA137" s="73" t="str">
        <f>IF(U137=W137,"No data", IF(V137=W137,"NA", IF(U137+V137=W137,"NA", Q137)))</f>
        <v>No data</v>
      </c>
    </row>
    <row r="138" spans="1:27" ht="30">
      <c r="A138" s="46"/>
      <c r="B138" s="44">
        <v>70</v>
      </c>
      <c r="C138" s="18" t="s">
        <v>146</v>
      </c>
      <c r="D138" s="48"/>
      <c r="E138" s="12"/>
      <c r="F138" s="12"/>
      <c r="G138" s="12"/>
      <c r="H138" s="12"/>
      <c r="I138" s="12"/>
      <c r="J138" s="12"/>
      <c r="K138" s="12"/>
      <c r="L138" s="12"/>
      <c r="M138" s="12"/>
      <c r="N138" s="12"/>
      <c r="P138" s="80">
        <f>COUNTIF(E138:N138,"Yes")</f>
        <v>0</v>
      </c>
      <c r="Q138" s="60" t="str">
        <f>IF(ISERROR(P138/T138),"%",P138/T138*100)</f>
        <v>%</v>
      </c>
      <c r="R138" s="60">
        <f>COUNTIF(E138:N138, "no")</f>
        <v>0</v>
      </c>
      <c r="S138" s="60" t="str">
        <f>IF(ISERROR(R138/T138),"%",R138/T138*100)</f>
        <v>%</v>
      </c>
      <c r="T138" s="60">
        <f>SUM(P138+R138)</f>
        <v>0</v>
      </c>
      <c r="U138" s="60">
        <f>Y138+Z138</f>
        <v>10</v>
      </c>
      <c r="V138" s="60">
        <f>COUNTIF(E138:N138,"NA")</f>
        <v>0</v>
      </c>
      <c r="W138" s="81">
        <f>P138+R138+U138+V138</f>
        <v>10</v>
      </c>
      <c r="X138" s="60"/>
      <c r="Y138" s="73">
        <f>COUNTIF(E138:N138,"FALSE")</f>
        <v>0</v>
      </c>
      <c r="Z138" s="73">
        <f>COUNTIF(E138:N138,"")</f>
        <v>10</v>
      </c>
      <c r="AA138" s="73" t="str">
        <f>IF(U138=W138,"No data", IF(V138=W138,"NA", IF(U138+V138=W138,"NA", S138)))</f>
        <v>No data</v>
      </c>
    </row>
    <row r="139" spans="1:27" ht="45" customHeight="1">
      <c r="A139" s="48"/>
      <c r="B139" s="44">
        <v>71</v>
      </c>
      <c r="C139" s="18" t="s">
        <v>132</v>
      </c>
      <c r="D139" s="48"/>
      <c r="E139" s="12"/>
      <c r="F139" s="12"/>
      <c r="G139" s="12"/>
      <c r="H139" s="12"/>
      <c r="I139" s="12"/>
      <c r="J139" s="12"/>
      <c r="K139" s="12"/>
      <c r="L139" s="12"/>
      <c r="M139" s="12"/>
      <c r="N139" s="12"/>
    </row>
    <row r="140" spans="1:27" ht="45">
      <c r="A140" s="48"/>
      <c r="B140" s="44">
        <v>72</v>
      </c>
      <c r="C140" s="18" t="s">
        <v>147</v>
      </c>
      <c r="D140" s="48"/>
      <c r="E140" s="12"/>
      <c r="F140" s="12"/>
      <c r="G140" s="12"/>
      <c r="H140" s="12"/>
      <c r="I140" s="12"/>
      <c r="J140" s="12"/>
      <c r="K140" s="12"/>
      <c r="L140" s="12"/>
      <c r="M140" s="12"/>
      <c r="N140" s="12"/>
      <c r="P140" s="80">
        <f>COUNTIF(E140:N140,"Yes")</f>
        <v>0</v>
      </c>
      <c r="Q140" s="60" t="str">
        <f>IF(ISERROR(P140/T140),"%",P140/T140*100)</f>
        <v>%</v>
      </c>
      <c r="R140" s="60">
        <f>COUNTIF(E140:N140, "no")</f>
        <v>0</v>
      </c>
      <c r="S140" s="60" t="str">
        <f>IF(ISERROR(R140/T140),"%",R140/T140*100)</f>
        <v>%</v>
      </c>
      <c r="T140" s="60">
        <f>SUM(P140+R140)</f>
        <v>0</v>
      </c>
      <c r="U140" s="60">
        <f>Y140+Z140</f>
        <v>10</v>
      </c>
      <c r="V140" s="60">
        <f>COUNTIF(E140:N140,"NA")</f>
        <v>0</v>
      </c>
      <c r="W140" s="81">
        <f>P140+R140+U140+V140</f>
        <v>10</v>
      </c>
      <c r="X140" s="60"/>
      <c r="Y140" s="73">
        <f>COUNTIF(E140:N140,"FALSE")</f>
        <v>0</v>
      </c>
      <c r="Z140" s="73">
        <f>COUNTIF(E140:N140,"")</f>
        <v>10</v>
      </c>
      <c r="AA140" s="73" t="str">
        <f>IF(U140=W140,"No data", IF(V140=W140,"NA", IF(U140+V140=W140,"NA", Q140)))</f>
        <v>No data</v>
      </c>
    </row>
    <row r="141" spans="1:27" ht="30">
      <c r="A141" s="48"/>
      <c r="B141" s="44">
        <v>73</v>
      </c>
      <c r="C141" s="18" t="s">
        <v>148</v>
      </c>
      <c r="D141" s="48"/>
      <c r="E141" s="12"/>
      <c r="F141" s="12"/>
      <c r="G141" s="12"/>
      <c r="H141" s="12"/>
      <c r="I141" s="12"/>
      <c r="J141" s="12"/>
      <c r="K141" s="12"/>
      <c r="L141" s="12"/>
      <c r="M141" s="12"/>
      <c r="N141" s="12"/>
    </row>
    <row r="142" spans="1:27" ht="45">
      <c r="A142" s="48"/>
      <c r="B142" s="62" t="s">
        <v>151</v>
      </c>
      <c r="C142" s="18" t="s">
        <v>149</v>
      </c>
      <c r="D142" s="48"/>
      <c r="E142" s="12"/>
      <c r="F142" s="12"/>
      <c r="G142" s="12"/>
      <c r="H142" s="12"/>
      <c r="I142" s="12"/>
      <c r="J142" s="12"/>
      <c r="K142" s="12"/>
      <c r="L142" s="12"/>
      <c r="M142" s="12"/>
      <c r="N142" s="12"/>
    </row>
    <row r="143" spans="1:27" ht="30">
      <c r="A143" s="48"/>
      <c r="B143" s="62" t="s">
        <v>152</v>
      </c>
      <c r="C143" s="18" t="s">
        <v>153</v>
      </c>
      <c r="D143" s="48"/>
      <c r="E143" s="12"/>
      <c r="F143" s="12"/>
      <c r="G143" s="12"/>
      <c r="H143" s="12"/>
      <c r="I143" s="12"/>
      <c r="J143" s="12"/>
      <c r="K143" s="12"/>
      <c r="L143" s="12"/>
      <c r="M143" s="12"/>
      <c r="N143" s="12"/>
    </row>
    <row r="144" spans="1:27">
      <c r="A144" s="95" t="s">
        <v>154</v>
      </c>
      <c r="B144" s="95"/>
      <c r="C144" s="95"/>
      <c r="D144" s="95"/>
      <c r="E144" s="95"/>
      <c r="F144" s="95"/>
      <c r="G144" s="95"/>
      <c r="H144" s="95"/>
      <c r="I144" s="95"/>
      <c r="J144" s="95"/>
      <c r="K144" s="95"/>
      <c r="L144" s="95"/>
      <c r="M144" s="95"/>
      <c r="N144" s="95"/>
    </row>
    <row r="145" spans="1:27" ht="30">
      <c r="A145" s="48"/>
      <c r="B145" s="44">
        <v>75</v>
      </c>
      <c r="C145" s="18" t="s">
        <v>155</v>
      </c>
      <c r="D145" s="48"/>
      <c r="E145" s="12"/>
      <c r="F145" s="12"/>
      <c r="G145" s="12"/>
      <c r="H145" s="12"/>
      <c r="I145" s="12"/>
      <c r="J145" s="12"/>
      <c r="K145" s="12"/>
      <c r="L145" s="12"/>
      <c r="M145" s="12"/>
      <c r="N145" s="12"/>
      <c r="P145" s="80">
        <f>COUNTIF(E145:N145,"Yes")</f>
        <v>0</v>
      </c>
      <c r="Q145" s="60" t="str">
        <f>IF(ISERROR(P145/T145),"%",P145/T145*100)</f>
        <v>%</v>
      </c>
      <c r="R145" s="60">
        <f>COUNTIF(E145:N145, "no")</f>
        <v>0</v>
      </c>
      <c r="S145" s="60" t="str">
        <f>IF(ISERROR(R145/T145),"%",R145/T145*100)</f>
        <v>%</v>
      </c>
      <c r="T145" s="60">
        <f>SUM(P145+R145)</f>
        <v>0</v>
      </c>
      <c r="U145" s="60">
        <f>Y145+Z145</f>
        <v>10</v>
      </c>
      <c r="V145" s="60">
        <f>COUNTIF(E145:N145,"NA")</f>
        <v>0</v>
      </c>
      <c r="W145" s="81">
        <f>P145+R145+U145+V145</f>
        <v>10</v>
      </c>
      <c r="X145" s="60"/>
      <c r="Y145" s="73">
        <f>COUNTIF(E145:N145,"FALSE")</f>
        <v>0</v>
      </c>
      <c r="Z145" s="73">
        <f>COUNTIF(E145:N145,"")</f>
        <v>10</v>
      </c>
      <c r="AA145" s="73" t="str">
        <f>IF(U145=W145,"No data", IF(V145=W145,"NA", IF(U145+V145=W145,"NA", Q145)))</f>
        <v>No data</v>
      </c>
    </row>
    <row r="146" spans="1:27" ht="45">
      <c r="A146" s="48"/>
      <c r="B146" s="44">
        <v>76</v>
      </c>
      <c r="C146" s="18" t="s">
        <v>156</v>
      </c>
      <c r="D146" s="48"/>
      <c r="E146" s="12"/>
      <c r="F146" s="12"/>
      <c r="G146" s="12"/>
      <c r="H146" s="12"/>
      <c r="I146" s="12"/>
      <c r="J146" s="12"/>
      <c r="K146" s="12"/>
      <c r="L146" s="12"/>
      <c r="M146" s="12"/>
      <c r="N146" s="12"/>
      <c r="P146" s="80">
        <f>COUNTIF(E146:N146,"Yes")</f>
        <v>0</v>
      </c>
      <c r="Q146" s="60" t="str">
        <f>IF(ISERROR(P146/T146),"%",P146/T146*100)</f>
        <v>%</v>
      </c>
      <c r="R146" s="60">
        <f>COUNTIF(E146:N146, "no")</f>
        <v>0</v>
      </c>
      <c r="S146" s="60" t="str">
        <f>IF(ISERROR(R146/T146),"%",R146/T146*100)</f>
        <v>%</v>
      </c>
      <c r="T146" s="60">
        <f>SUM(P146+R146)</f>
        <v>0</v>
      </c>
      <c r="U146" s="60">
        <f>Y146+Z146</f>
        <v>10</v>
      </c>
      <c r="V146" s="60">
        <f>COUNTIF(E146:N146,"NA")</f>
        <v>0</v>
      </c>
      <c r="W146" s="81">
        <f>P146+R146+U146+V146</f>
        <v>10</v>
      </c>
      <c r="X146" s="60"/>
      <c r="Y146" s="73">
        <f>COUNTIF(E146:N146,"FALSE")</f>
        <v>0</v>
      </c>
      <c r="Z146" s="73">
        <f>COUNTIF(E146:N146,"")</f>
        <v>10</v>
      </c>
      <c r="AA146" s="73" t="str">
        <f>IF(U146=W146,"No data", IF(V146=W146,"NA", IF(U146+V146=W146,"NA", Q146)))</f>
        <v>No data</v>
      </c>
    </row>
    <row r="147" spans="1:27" ht="60" customHeight="1">
      <c r="A147" s="84"/>
      <c r="B147" s="83">
        <v>77</v>
      </c>
      <c r="C147" s="85" t="s">
        <v>159</v>
      </c>
      <c r="D147" s="48"/>
      <c r="E147" s="12"/>
      <c r="F147" s="12"/>
      <c r="G147" s="12"/>
      <c r="H147" s="12"/>
      <c r="I147" s="12"/>
      <c r="J147" s="12"/>
      <c r="K147" s="12"/>
      <c r="L147" s="12"/>
      <c r="M147" s="12"/>
      <c r="N147" s="12"/>
    </row>
    <row r="148" spans="1:27" ht="60" customHeight="1">
      <c r="A148" s="45"/>
      <c r="B148" s="44">
        <v>78</v>
      </c>
      <c r="C148" s="18" t="s">
        <v>160</v>
      </c>
      <c r="D148" s="48"/>
      <c r="E148" s="12"/>
      <c r="F148" s="12"/>
      <c r="G148" s="12"/>
      <c r="H148" s="12"/>
      <c r="I148" s="12"/>
      <c r="J148" s="12"/>
      <c r="K148" s="12"/>
      <c r="L148" s="12"/>
      <c r="M148" s="12"/>
      <c r="N148" s="12"/>
      <c r="P148" s="80">
        <f>COUNTIF(E148:N148,"Yes")</f>
        <v>0</v>
      </c>
      <c r="Q148" s="60" t="str">
        <f>IF(ISERROR(P148/T148),"%",P148/T148*100)</f>
        <v>%</v>
      </c>
      <c r="R148" s="60">
        <f>COUNTIF(E148:N148, "no")</f>
        <v>0</v>
      </c>
      <c r="S148" s="60" t="str">
        <f>IF(ISERROR(R148/T148),"%",R148/T148*100)</f>
        <v>%</v>
      </c>
      <c r="T148" s="60">
        <f>SUM(P148+R148)</f>
        <v>0</v>
      </c>
      <c r="U148" s="60">
        <f>Y148+Z148</f>
        <v>10</v>
      </c>
      <c r="V148" s="60">
        <f>COUNTIF(E148:N148,"NA")</f>
        <v>0</v>
      </c>
      <c r="W148" s="81">
        <f>P148+R148+U148+V148</f>
        <v>10</v>
      </c>
      <c r="X148" s="60"/>
      <c r="Y148" s="73">
        <f>COUNTIF(E148:N148,"FALSE")</f>
        <v>0</v>
      </c>
      <c r="Z148" s="73">
        <f>COUNTIF(E148:N148,"")</f>
        <v>10</v>
      </c>
      <c r="AA148" s="73" t="str">
        <f>IF(U148=W148,"No data", IF(V148=W148,"NA", IF(U148+V148=W148,"NA", Q148)))</f>
        <v>No data</v>
      </c>
    </row>
    <row r="149" spans="1:27" ht="30" customHeight="1">
      <c r="A149" s="86"/>
      <c r="B149" s="83">
        <v>79</v>
      </c>
      <c r="C149" s="85" t="s">
        <v>161</v>
      </c>
      <c r="D149" s="48"/>
      <c r="E149" s="12"/>
      <c r="F149" s="12"/>
      <c r="G149" s="12"/>
      <c r="H149" s="12"/>
      <c r="I149" s="12"/>
      <c r="J149" s="12"/>
      <c r="K149" s="12"/>
      <c r="L149" s="12"/>
      <c r="M149" s="12"/>
      <c r="N149" s="12"/>
    </row>
    <row r="150" spans="1:27">
      <c r="A150" s="110" t="s">
        <v>162</v>
      </c>
      <c r="B150" s="111"/>
      <c r="C150" s="111"/>
      <c r="D150" s="111"/>
      <c r="E150" s="111"/>
      <c r="F150" s="111"/>
      <c r="G150" s="111"/>
      <c r="H150" s="111"/>
      <c r="I150" s="111"/>
      <c r="J150" s="111"/>
      <c r="K150" s="111"/>
      <c r="L150" s="111"/>
      <c r="M150" s="111"/>
      <c r="N150" s="112"/>
    </row>
    <row r="151" spans="1:27" ht="45">
      <c r="A151" s="48"/>
      <c r="B151" s="62" t="s">
        <v>164</v>
      </c>
      <c r="C151" s="18" t="s">
        <v>163</v>
      </c>
      <c r="D151" s="48"/>
      <c r="E151" s="12"/>
      <c r="F151" s="12"/>
      <c r="G151" s="12"/>
      <c r="H151" s="12"/>
      <c r="I151" s="12"/>
      <c r="J151" s="12"/>
      <c r="K151" s="12"/>
      <c r="L151" s="12"/>
      <c r="M151" s="12"/>
      <c r="N151" s="12"/>
      <c r="P151" s="80">
        <f t="shared" ref="P151:P156" si="199">COUNTIF(E151:N151,"Yes")</f>
        <v>0</v>
      </c>
      <c r="Q151" s="60" t="str">
        <f t="shared" ref="Q151:Q156" si="200">IF(ISERROR(P151/T151),"%",P151/T151*100)</f>
        <v>%</v>
      </c>
      <c r="R151" s="60">
        <f t="shared" ref="R151:R156" si="201">COUNTIF(E151:N151, "no")</f>
        <v>0</v>
      </c>
      <c r="S151" s="60" t="str">
        <f t="shared" ref="S151:S156" si="202">IF(ISERROR(R151/T151),"%",R151/T151*100)</f>
        <v>%</v>
      </c>
      <c r="T151" s="60">
        <f t="shared" ref="T151:T156" si="203">SUM(P151+R151)</f>
        <v>0</v>
      </c>
      <c r="U151" s="60">
        <f t="shared" ref="U151:U156" si="204">Y151+Z151</f>
        <v>10</v>
      </c>
      <c r="V151" s="60">
        <f t="shared" ref="V151:V156" si="205">COUNTIF(E151:N151,"NA")</f>
        <v>0</v>
      </c>
      <c r="W151" s="81">
        <f t="shared" ref="W151:W156" si="206">P151+R151+U151+V151</f>
        <v>10</v>
      </c>
      <c r="X151" s="60"/>
      <c r="Y151" s="73">
        <f t="shared" ref="Y151:Y156" si="207">COUNTIF(E151:N151,"FALSE")</f>
        <v>0</v>
      </c>
      <c r="Z151" s="73">
        <f t="shared" ref="Z151:Z156" si="208">COUNTIF(E151:N151,"")</f>
        <v>10</v>
      </c>
      <c r="AA151" s="73" t="str">
        <f t="shared" ref="AA151:AA156" si="209">IF(U151=W151,"No data", IF(V151=W151,"NA", IF(U151+V151=W151,"NA", Q151)))</f>
        <v>No data</v>
      </c>
    </row>
    <row r="152" spans="1:27" ht="45">
      <c r="A152" s="48"/>
      <c r="B152" s="62" t="s">
        <v>165</v>
      </c>
      <c r="C152" s="18" t="s">
        <v>166</v>
      </c>
      <c r="D152" s="48"/>
      <c r="E152" s="12"/>
      <c r="F152" s="12"/>
      <c r="G152" s="12"/>
      <c r="H152" s="12"/>
      <c r="I152" s="12"/>
      <c r="J152" s="12"/>
      <c r="K152" s="12"/>
      <c r="L152" s="12"/>
      <c r="M152" s="12"/>
      <c r="N152" s="12"/>
      <c r="P152" s="80">
        <f t="shared" si="199"/>
        <v>0</v>
      </c>
      <c r="Q152" s="60" t="str">
        <f t="shared" si="200"/>
        <v>%</v>
      </c>
      <c r="R152" s="60">
        <f t="shared" si="201"/>
        <v>0</v>
      </c>
      <c r="S152" s="60" t="str">
        <f t="shared" si="202"/>
        <v>%</v>
      </c>
      <c r="T152" s="60">
        <f t="shared" si="203"/>
        <v>0</v>
      </c>
      <c r="U152" s="60">
        <f t="shared" si="204"/>
        <v>10</v>
      </c>
      <c r="V152" s="60">
        <f t="shared" si="205"/>
        <v>0</v>
      </c>
      <c r="W152" s="81">
        <f t="shared" si="206"/>
        <v>10</v>
      </c>
      <c r="X152" s="60"/>
      <c r="Y152" s="73">
        <f t="shared" si="207"/>
        <v>0</v>
      </c>
      <c r="Z152" s="73">
        <f t="shared" si="208"/>
        <v>10</v>
      </c>
      <c r="AA152" s="73" t="str">
        <f t="shared" si="209"/>
        <v>No data</v>
      </c>
    </row>
    <row r="153" spans="1:27" ht="150" customHeight="1">
      <c r="A153" s="48"/>
      <c r="B153" s="44">
        <v>81</v>
      </c>
      <c r="C153" s="18" t="s">
        <v>167</v>
      </c>
      <c r="D153" s="48"/>
      <c r="E153" s="12"/>
      <c r="F153" s="12"/>
      <c r="G153" s="12"/>
      <c r="H153" s="12"/>
      <c r="I153" s="12"/>
      <c r="J153" s="12"/>
      <c r="K153" s="12"/>
      <c r="L153" s="12"/>
      <c r="M153" s="12"/>
      <c r="N153" s="12"/>
      <c r="P153" s="80">
        <f t="shared" si="199"/>
        <v>0</v>
      </c>
      <c r="Q153" s="60" t="str">
        <f t="shared" si="200"/>
        <v>%</v>
      </c>
      <c r="R153" s="60">
        <f t="shared" si="201"/>
        <v>0</v>
      </c>
      <c r="S153" s="60" t="str">
        <f t="shared" si="202"/>
        <v>%</v>
      </c>
      <c r="T153" s="60">
        <f t="shared" si="203"/>
        <v>0</v>
      </c>
      <c r="U153" s="60">
        <f t="shared" si="204"/>
        <v>10</v>
      </c>
      <c r="V153" s="60">
        <f t="shared" si="205"/>
        <v>0</v>
      </c>
      <c r="W153" s="81">
        <f t="shared" si="206"/>
        <v>10</v>
      </c>
      <c r="X153" s="60"/>
      <c r="Y153" s="73">
        <f t="shared" si="207"/>
        <v>0</v>
      </c>
      <c r="Z153" s="73">
        <f t="shared" si="208"/>
        <v>10</v>
      </c>
      <c r="AA153" s="73" t="str">
        <f t="shared" si="209"/>
        <v>No data</v>
      </c>
    </row>
    <row r="154" spans="1:27" ht="45">
      <c r="A154" s="51"/>
      <c r="B154" s="44">
        <v>82</v>
      </c>
      <c r="C154" s="18" t="s">
        <v>168</v>
      </c>
      <c r="D154" s="51"/>
      <c r="E154" s="11"/>
      <c r="F154" s="11"/>
      <c r="G154" s="11"/>
      <c r="H154" s="11"/>
      <c r="I154" s="11"/>
      <c r="J154" s="11"/>
      <c r="K154" s="11"/>
      <c r="L154" s="11"/>
      <c r="M154" s="11"/>
      <c r="N154" s="11"/>
      <c r="P154" s="80">
        <f t="shared" si="199"/>
        <v>0</v>
      </c>
      <c r="Q154" s="60" t="str">
        <f t="shared" si="200"/>
        <v>%</v>
      </c>
      <c r="R154" s="60">
        <f t="shared" si="201"/>
        <v>0</v>
      </c>
      <c r="S154" s="60" t="str">
        <f t="shared" si="202"/>
        <v>%</v>
      </c>
      <c r="T154" s="60">
        <f t="shared" si="203"/>
        <v>0</v>
      </c>
      <c r="U154" s="60">
        <f t="shared" si="204"/>
        <v>10</v>
      </c>
      <c r="V154" s="60">
        <f t="shared" si="205"/>
        <v>0</v>
      </c>
      <c r="W154" s="81">
        <f t="shared" si="206"/>
        <v>10</v>
      </c>
      <c r="X154" s="60"/>
      <c r="Y154" s="73">
        <f t="shared" si="207"/>
        <v>0</v>
      </c>
      <c r="Z154" s="73">
        <f t="shared" si="208"/>
        <v>10</v>
      </c>
      <c r="AA154" s="73" t="str">
        <f t="shared" si="209"/>
        <v>No data</v>
      </c>
    </row>
    <row r="155" spans="1:27" ht="75" customHeight="1">
      <c r="A155" s="48"/>
      <c r="B155" s="44">
        <v>83</v>
      </c>
      <c r="C155" s="18" t="s">
        <v>169</v>
      </c>
      <c r="D155" s="48"/>
      <c r="E155" s="12"/>
      <c r="F155" s="12"/>
      <c r="G155" s="12"/>
      <c r="H155" s="12"/>
      <c r="I155" s="12"/>
      <c r="J155" s="12"/>
      <c r="K155" s="12"/>
      <c r="L155" s="12"/>
      <c r="M155" s="12"/>
      <c r="N155" s="12"/>
      <c r="P155" s="80">
        <f t="shared" si="199"/>
        <v>0</v>
      </c>
      <c r="Q155" s="60" t="str">
        <f t="shared" si="200"/>
        <v>%</v>
      </c>
      <c r="R155" s="60">
        <f t="shared" si="201"/>
        <v>0</v>
      </c>
      <c r="S155" s="60" t="str">
        <f t="shared" si="202"/>
        <v>%</v>
      </c>
      <c r="T155" s="60">
        <f t="shared" si="203"/>
        <v>0</v>
      </c>
      <c r="U155" s="60">
        <f t="shared" si="204"/>
        <v>10</v>
      </c>
      <c r="V155" s="60">
        <f t="shared" si="205"/>
        <v>0</v>
      </c>
      <c r="W155" s="81">
        <f t="shared" si="206"/>
        <v>10</v>
      </c>
      <c r="X155" s="60"/>
      <c r="Y155" s="73">
        <f t="shared" si="207"/>
        <v>0</v>
      </c>
      <c r="Z155" s="73">
        <f t="shared" si="208"/>
        <v>10</v>
      </c>
      <c r="AA155" s="73" t="str">
        <f t="shared" si="209"/>
        <v>No data</v>
      </c>
    </row>
    <row r="156" spans="1:27" ht="60">
      <c r="A156" s="48"/>
      <c r="B156" s="62" t="s">
        <v>171</v>
      </c>
      <c r="C156" s="18" t="s">
        <v>170</v>
      </c>
      <c r="D156" s="48"/>
      <c r="E156" s="12"/>
      <c r="F156" s="12"/>
      <c r="G156" s="12"/>
      <c r="H156" s="12"/>
      <c r="I156" s="12"/>
      <c r="J156" s="12"/>
      <c r="K156" s="12"/>
      <c r="L156" s="12"/>
      <c r="M156" s="12"/>
      <c r="N156" s="12"/>
      <c r="P156" s="80">
        <f t="shared" si="199"/>
        <v>0</v>
      </c>
      <c r="Q156" s="60" t="str">
        <f t="shared" si="200"/>
        <v>%</v>
      </c>
      <c r="R156" s="60">
        <f t="shared" si="201"/>
        <v>0</v>
      </c>
      <c r="S156" s="60" t="str">
        <f t="shared" si="202"/>
        <v>%</v>
      </c>
      <c r="T156" s="60">
        <f t="shared" si="203"/>
        <v>0</v>
      </c>
      <c r="U156" s="60">
        <f t="shared" si="204"/>
        <v>10</v>
      </c>
      <c r="V156" s="60">
        <f t="shared" si="205"/>
        <v>0</v>
      </c>
      <c r="W156" s="81">
        <f t="shared" si="206"/>
        <v>10</v>
      </c>
      <c r="X156" s="60"/>
      <c r="Y156" s="73">
        <f t="shared" si="207"/>
        <v>0</v>
      </c>
      <c r="Z156" s="73">
        <f t="shared" si="208"/>
        <v>10</v>
      </c>
      <c r="AA156" s="73" t="str">
        <f t="shared" si="209"/>
        <v>No data</v>
      </c>
    </row>
    <row r="157" spans="1:27">
      <c r="A157" s="48"/>
      <c r="B157" s="62" t="s">
        <v>172</v>
      </c>
      <c r="C157" s="18" t="s">
        <v>173</v>
      </c>
      <c r="D157" s="48"/>
      <c r="E157" s="12"/>
      <c r="F157" s="12"/>
      <c r="G157" s="12"/>
      <c r="H157" s="12"/>
      <c r="I157" s="12"/>
      <c r="J157" s="12"/>
      <c r="K157" s="12"/>
      <c r="L157" s="12"/>
      <c r="M157" s="12"/>
      <c r="N157" s="12"/>
    </row>
    <row r="158" spans="1:27" ht="30">
      <c r="A158" s="48"/>
      <c r="B158" s="62" t="s">
        <v>175</v>
      </c>
      <c r="C158" s="18" t="s">
        <v>174</v>
      </c>
      <c r="D158" s="48"/>
      <c r="E158" s="12"/>
      <c r="F158" s="12"/>
      <c r="G158" s="12"/>
      <c r="H158" s="12"/>
      <c r="I158" s="12"/>
      <c r="J158" s="12"/>
      <c r="K158" s="12"/>
      <c r="L158" s="12"/>
      <c r="M158" s="12"/>
      <c r="N158" s="12"/>
      <c r="P158" s="80">
        <f>COUNTIF(E158:N158,"Yes")</f>
        <v>0</v>
      </c>
      <c r="Q158" s="60" t="str">
        <f>IF(ISERROR(P158/T158),"%",P158/T158*100)</f>
        <v>%</v>
      </c>
      <c r="R158" s="60">
        <f>COUNTIF(E158:N158, "no")</f>
        <v>0</v>
      </c>
      <c r="S158" s="60" t="str">
        <f>IF(ISERROR(R158/T158),"%",R158/T158*100)</f>
        <v>%</v>
      </c>
      <c r="T158" s="60">
        <f>SUM(P158+R158)</f>
        <v>0</v>
      </c>
      <c r="U158" s="60">
        <f>Y158+Z158</f>
        <v>10</v>
      </c>
      <c r="V158" s="60">
        <f>COUNTIF(E158:N158,"NA")</f>
        <v>0</v>
      </c>
      <c r="W158" s="81">
        <f>P158+R158+U158+V158</f>
        <v>10</v>
      </c>
      <c r="X158" s="60"/>
      <c r="Y158" s="73">
        <f>COUNTIF(E158:N158,"FALSE")</f>
        <v>0</v>
      </c>
      <c r="Z158" s="73">
        <f>COUNTIF(E158:N158,"")</f>
        <v>10</v>
      </c>
      <c r="AA158" s="73" t="str">
        <f>IF(U158=W158,"No data", IF(V158=W158,"NA", IF(U158+V158=W158,"NA", Q158)))</f>
        <v>No data</v>
      </c>
    </row>
    <row r="159" spans="1:27" ht="30" customHeight="1">
      <c r="A159" s="48"/>
      <c r="B159" s="62" t="s">
        <v>177</v>
      </c>
      <c r="C159" s="18" t="s">
        <v>176</v>
      </c>
      <c r="D159" s="48"/>
      <c r="E159" s="12"/>
      <c r="F159" s="12"/>
      <c r="G159" s="12"/>
      <c r="H159" s="12"/>
      <c r="I159" s="12"/>
      <c r="J159" s="12"/>
      <c r="K159" s="12"/>
      <c r="L159" s="12"/>
      <c r="M159" s="12"/>
      <c r="N159" s="12"/>
    </row>
    <row r="160" spans="1:27" ht="30">
      <c r="A160" s="48"/>
      <c r="B160" s="62" t="s">
        <v>178</v>
      </c>
      <c r="C160" s="18" t="s">
        <v>179</v>
      </c>
      <c r="D160" s="48"/>
      <c r="E160" s="12"/>
      <c r="F160" s="12"/>
      <c r="G160" s="12"/>
      <c r="H160" s="12"/>
      <c r="I160" s="12"/>
      <c r="J160" s="12"/>
      <c r="K160" s="12"/>
      <c r="L160" s="12"/>
      <c r="M160" s="12"/>
      <c r="N160" s="12"/>
      <c r="P160" s="80">
        <f>COUNTIF(E160:N160,"Yes")</f>
        <v>0</v>
      </c>
      <c r="Q160" s="60" t="str">
        <f>IF(ISERROR(P160/T160),"%",P160/T160*100)</f>
        <v>%</v>
      </c>
      <c r="R160" s="60">
        <f>COUNTIF(E160:N160, "no")</f>
        <v>0</v>
      </c>
      <c r="S160" s="60" t="str">
        <f>IF(ISERROR(R160/T160),"%",R160/T160*100)</f>
        <v>%</v>
      </c>
      <c r="T160" s="60">
        <f>SUM(P160+R160)</f>
        <v>0</v>
      </c>
      <c r="U160" s="60">
        <f>Y160+Z160</f>
        <v>10</v>
      </c>
      <c r="V160" s="60">
        <f>COUNTIF(E160:N160,"NA")</f>
        <v>0</v>
      </c>
      <c r="W160" s="81">
        <f>P160+R160+U160+V160</f>
        <v>10</v>
      </c>
      <c r="X160" s="60"/>
      <c r="Y160" s="73">
        <f>COUNTIF(E160:N160,"FALSE")</f>
        <v>0</v>
      </c>
      <c r="Z160" s="73">
        <f>COUNTIF(E160:N160,"")</f>
        <v>10</v>
      </c>
      <c r="AA160" s="73" t="str">
        <f>IF(U160=W160,"No data", IF(V160=W160,"NA", IF(U160+V160=W160,"NA", Q160)))</f>
        <v>No data</v>
      </c>
    </row>
    <row r="161" spans="1:14" ht="30" customHeight="1">
      <c r="A161" s="48"/>
      <c r="B161" s="62" t="s">
        <v>180</v>
      </c>
      <c r="C161" s="18" t="s">
        <v>176</v>
      </c>
      <c r="D161" s="48"/>
      <c r="E161" s="12"/>
      <c r="F161" s="12"/>
      <c r="G161" s="12"/>
      <c r="H161" s="12"/>
      <c r="I161" s="12"/>
      <c r="J161" s="12"/>
      <c r="K161" s="12"/>
      <c r="L161" s="12"/>
      <c r="M161" s="12"/>
      <c r="N161" s="12"/>
    </row>
  </sheetData>
  <sheetProtection selectLockedCells="1"/>
  <mergeCells count="64">
    <mergeCell ref="A18:N18"/>
    <mergeCell ref="A17:B17"/>
    <mergeCell ref="C17:N17"/>
    <mergeCell ref="A20:B20"/>
    <mergeCell ref="A14:A15"/>
    <mergeCell ref="B14:B15"/>
    <mergeCell ref="C14:C15"/>
    <mergeCell ref="C20:N20"/>
    <mergeCell ref="A4:N4"/>
    <mergeCell ref="A7:A8"/>
    <mergeCell ref="B7:B8"/>
    <mergeCell ref="C7:C8"/>
    <mergeCell ref="A9:A10"/>
    <mergeCell ref="B9:B10"/>
    <mergeCell ref="C9:C10"/>
    <mergeCell ref="A150:N150"/>
    <mergeCell ref="A129:A131"/>
    <mergeCell ref="B129:B131"/>
    <mergeCell ref="C129:C131"/>
    <mergeCell ref="A144:N144"/>
    <mergeCell ref="A21:A22"/>
    <mergeCell ref="B21:B22"/>
    <mergeCell ref="C21:C22"/>
    <mergeCell ref="A44:N44"/>
    <mergeCell ref="A42:A43"/>
    <mergeCell ref="B42:B43"/>
    <mergeCell ref="A23:A26"/>
    <mergeCell ref="B23:B26"/>
    <mergeCell ref="C23:C26"/>
    <mergeCell ref="A27:A39"/>
    <mergeCell ref="B27:B39"/>
    <mergeCell ref="C27:C39"/>
    <mergeCell ref="A50:A62"/>
    <mergeCell ref="B50:B62"/>
    <mergeCell ref="C50:C62"/>
    <mergeCell ref="A63:A64"/>
    <mergeCell ref="B63:B64"/>
    <mergeCell ref="A66:A67"/>
    <mergeCell ref="B66:B67"/>
    <mergeCell ref="C66:C67"/>
    <mergeCell ref="A68:N68"/>
    <mergeCell ref="A72:A73"/>
    <mergeCell ref="B72:B73"/>
    <mergeCell ref="C72:C73"/>
    <mergeCell ref="A75:A78"/>
    <mergeCell ref="B75:B78"/>
    <mergeCell ref="C75:C78"/>
    <mergeCell ref="A87:A99"/>
    <mergeCell ref="B87:B99"/>
    <mergeCell ref="C87:C99"/>
    <mergeCell ref="A110:A111"/>
    <mergeCell ref="B110:B111"/>
    <mergeCell ref="A112:N112"/>
    <mergeCell ref="A104:A105"/>
    <mergeCell ref="B104:B105"/>
    <mergeCell ref="C104:C105"/>
    <mergeCell ref="A107:A109"/>
    <mergeCell ref="B107:B109"/>
    <mergeCell ref="C107:C109"/>
    <mergeCell ref="A127:N127"/>
    <mergeCell ref="A113:A114"/>
    <mergeCell ref="B113:B114"/>
    <mergeCell ref="C113:C114"/>
    <mergeCell ref="A118:N118"/>
  </mergeCells>
  <conditionalFormatting sqref="E126:N126">
    <cfRule type="containsText" dxfId="4" priority="21" operator="containsText" text="Excessive">
      <formula>NOT(ISERROR(SEARCH("Excessive",E126)))</formula>
    </cfRule>
    <cfRule type="containsText" dxfId="3" priority="22" operator="containsText" text="Inadequate">
      <formula>NOT(ISERROR(SEARCH("Inadequate",E126)))</formula>
    </cfRule>
  </conditionalFormatting>
  <conditionalFormatting sqref="E138:N138">
    <cfRule type="containsText" dxfId="2" priority="18" operator="containsText" text="Yes">
      <formula>NOT(ISERROR(SEARCH("Yes",E138)))</formula>
    </cfRule>
  </conditionalFormatting>
  <conditionalFormatting sqref="E148:N148 E115:N115 E136:N137 E98:N98 E79:N79 E83:N83 E49:N49 E61:N61 E38:N38 E40:N41">
    <cfRule type="containsText" dxfId="1" priority="17" operator="containsText" text="No">
      <formula>NOT(ISERROR(SEARCH("No",E38)))</formula>
    </cfRule>
  </conditionalFormatting>
  <conditionalFormatting sqref="E19:N19">
    <cfRule type="containsText" dxfId="0" priority="9" operator="containsText" text="No">
      <formula>NOT(ISERROR(SEARCH("No",E19)))</formula>
    </cfRule>
  </conditionalFormatting>
  <dataValidations count="15">
    <dataValidation type="list" allowBlank="1" showInputMessage="1" showErrorMessage="1" sqref="E160:N160 E158:N158 E151:N156 E145:N145 E140:N140 E128:N132 E114:N117 E124:N125 E134:N138 E119:N120 E122:N122 E78:N78 E76:N76 E73:N73 E45:N45 E148:N148 E69:N69 E15:N16 E8:N8 E10:N10 E19:N19 E26:N26 E24:N24 E22:N22">
      <formula1>Answer1</formula1>
    </dataValidation>
    <dataValidation type="list" allowBlank="1" showInputMessage="1" showErrorMessage="1" sqref="E113:N113 E133:N133 E23:N23 E75:N75">
      <formula1>Answer3</formula1>
    </dataValidation>
    <dataValidation type="list" allowBlank="1" showInputMessage="1" showErrorMessage="1" sqref="E123:N123">
      <formula1>Answer4</formula1>
    </dataValidation>
    <dataValidation type="list" allowBlank="1" showInputMessage="1" showErrorMessage="1" sqref="E139:N139">
      <formula1>Answer5</formula1>
    </dataValidation>
    <dataValidation type="list" allowBlank="1" showInputMessage="1" showErrorMessage="1" sqref="E142:N142">
      <formula1>Answer6</formula1>
    </dataValidation>
    <dataValidation type="list" allowBlank="1" showInputMessage="1" showErrorMessage="1" sqref="E146:N146 E46:N62 E27:N41 E86:N109 E79:N84 E74:N74 E70:N71 E65:N67">
      <formula1>Answer7</formula1>
    </dataValidation>
    <dataValidation type="list" allowBlank="1" showInputMessage="1" showErrorMessage="1" sqref="E126:N126">
      <formula1>Answer9</formula1>
    </dataValidation>
    <dataValidation type="time" allowBlank="1" showInputMessage="1" showErrorMessage="1" sqref="E77:N77">
      <formula1>0</formula1>
      <formula2>0.999305555555556</formula2>
    </dataValidation>
    <dataValidation type="date" allowBlank="1" showInputMessage="1" showErrorMessage="1" sqref="E14:N14 E9:N9 E7:N7">
      <formula1>40179</formula1>
      <formula2>55134</formula2>
    </dataValidation>
    <dataValidation type="date" allowBlank="1" showInputMessage="1" showErrorMessage="1" sqref="E21:N21">
      <formula1>36526</formula1>
      <formula2>55153</formula2>
    </dataValidation>
    <dataValidation type="list" allowBlank="1" showInputMessage="1" showErrorMessage="1" sqref="E6:N6">
      <formula1>Answer8</formula1>
    </dataValidation>
    <dataValidation type="list" allowBlank="1" showInputMessage="1" showErrorMessage="1" sqref="E11:N11">
      <formula1>Answer10</formula1>
    </dataValidation>
    <dataValidation type="list" allowBlank="1" showInputMessage="1" showErrorMessage="1" sqref="E13:N13">
      <formula1>Answer11</formula1>
    </dataValidation>
    <dataValidation type="list" allowBlank="1" showInputMessage="1" showErrorMessage="1" sqref="E42:N42 E110:N110 E63:N63">
      <formula1>Answer12</formula1>
    </dataValidation>
    <dataValidation type="list" allowBlank="1" showInputMessage="1" showErrorMessage="1" sqref="E147:N147 E149:N149">
      <formula1>Answer13</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2"/>
  <dimension ref="A1:B9"/>
  <sheetViews>
    <sheetView workbookViewId="0">
      <selection activeCell="B2" sqref="B2"/>
    </sheetView>
  </sheetViews>
  <sheetFormatPr defaultRowHeight="15"/>
  <cols>
    <col min="1" max="1" width="5.140625" style="2" customWidth="1"/>
    <col min="2" max="2" width="134.42578125" style="2" customWidth="1"/>
    <col min="3" max="16384" width="9.140625" style="2"/>
  </cols>
  <sheetData>
    <row r="1" spans="1:2" ht="18" customHeight="1">
      <c r="A1" s="115" t="s">
        <v>8</v>
      </c>
      <c r="B1" s="116"/>
    </row>
    <row r="2" spans="1:2" ht="45" customHeight="1">
      <c r="A2" s="37">
        <v>1</v>
      </c>
      <c r="B2" s="38" t="s">
        <v>181</v>
      </c>
    </row>
    <row r="3" spans="1:2" ht="30" customHeight="1">
      <c r="A3" s="37">
        <v>2</v>
      </c>
      <c r="B3" s="39" t="s">
        <v>182</v>
      </c>
    </row>
    <row r="4" spans="1:2" ht="30" customHeight="1">
      <c r="A4" s="37">
        <v>3</v>
      </c>
      <c r="B4" s="39" t="s">
        <v>183</v>
      </c>
    </row>
    <row r="5" spans="1:2" ht="30" customHeight="1">
      <c r="A5" s="37">
        <v>4</v>
      </c>
      <c r="B5" s="40" t="s">
        <v>184</v>
      </c>
    </row>
    <row r="6" spans="1:2" ht="72" customHeight="1">
      <c r="A6" s="37">
        <v>5</v>
      </c>
      <c r="B6" s="38" t="s">
        <v>185</v>
      </c>
    </row>
    <row r="7" spans="1:2" ht="45" customHeight="1">
      <c r="A7" s="37">
        <v>6</v>
      </c>
      <c r="B7" s="38" t="s">
        <v>188</v>
      </c>
    </row>
    <row r="8" spans="1:2" ht="45" customHeight="1">
      <c r="A8" s="37">
        <v>7</v>
      </c>
      <c r="B8" s="38" t="s">
        <v>186</v>
      </c>
    </row>
    <row r="9" spans="1:2" ht="44.25" customHeight="1">
      <c r="A9" s="37">
        <v>8</v>
      </c>
      <c r="B9" s="38" t="s">
        <v>187</v>
      </c>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3"/>
  <dimension ref="A1:O12"/>
  <sheetViews>
    <sheetView workbookViewId="0">
      <selection activeCell="K8" sqref="K8"/>
    </sheetView>
  </sheetViews>
  <sheetFormatPr defaultRowHeight="15"/>
  <sheetData>
    <row r="1" spans="1:15">
      <c r="A1" t="s">
        <v>36</v>
      </c>
      <c r="C1" t="s">
        <v>43</v>
      </c>
      <c r="E1" t="s">
        <v>49</v>
      </c>
      <c r="G1" t="s">
        <v>125</v>
      </c>
      <c r="I1" t="s">
        <v>133</v>
      </c>
      <c r="K1" t="s">
        <v>150</v>
      </c>
      <c r="M1" t="s">
        <v>157</v>
      </c>
      <c r="O1" t="s">
        <v>283</v>
      </c>
    </row>
    <row r="2" spans="1:15">
      <c r="A2" t="s">
        <v>37</v>
      </c>
      <c r="C2" t="s">
        <v>37</v>
      </c>
      <c r="E2" s="6" t="s">
        <v>50</v>
      </c>
      <c r="G2" t="s">
        <v>126</v>
      </c>
      <c r="I2" t="s">
        <v>79</v>
      </c>
      <c r="K2" t="s">
        <v>77</v>
      </c>
      <c r="M2" t="s">
        <v>37</v>
      </c>
      <c r="O2" s="88" t="s">
        <v>25</v>
      </c>
    </row>
    <row r="3" spans="1:15">
      <c r="A3" t="s">
        <v>38</v>
      </c>
      <c r="C3" t="s">
        <v>38</v>
      </c>
      <c r="E3" s="6" t="s">
        <v>51</v>
      </c>
      <c r="G3" t="s">
        <v>127</v>
      </c>
      <c r="I3" t="s">
        <v>134</v>
      </c>
      <c r="K3" t="s">
        <v>79</v>
      </c>
      <c r="M3" t="s">
        <v>38</v>
      </c>
      <c r="O3" s="88" t="s">
        <v>26</v>
      </c>
    </row>
    <row r="4" spans="1:15">
      <c r="C4" t="s">
        <v>44</v>
      </c>
      <c r="E4" s="6" t="s">
        <v>52</v>
      </c>
      <c r="G4" t="s">
        <v>128</v>
      </c>
      <c r="I4" t="s">
        <v>135</v>
      </c>
      <c r="K4" t="s">
        <v>80</v>
      </c>
      <c r="M4" t="s">
        <v>272</v>
      </c>
      <c r="O4" s="88" t="s">
        <v>27</v>
      </c>
    </row>
    <row r="5" spans="1:15">
      <c r="E5" s="6" t="s">
        <v>53</v>
      </c>
      <c r="G5" t="s">
        <v>129</v>
      </c>
      <c r="K5" t="s">
        <v>81</v>
      </c>
      <c r="O5" s="88" t="s">
        <v>28</v>
      </c>
    </row>
    <row r="6" spans="1:15">
      <c r="E6" s="6" t="s">
        <v>54</v>
      </c>
    </row>
    <row r="7" spans="1:15">
      <c r="A7" t="s">
        <v>195</v>
      </c>
      <c r="C7" t="s">
        <v>270</v>
      </c>
      <c r="E7" s="6" t="s">
        <v>55</v>
      </c>
      <c r="G7" t="s">
        <v>284</v>
      </c>
      <c r="I7" t="s">
        <v>286</v>
      </c>
      <c r="K7" t="s">
        <v>289</v>
      </c>
    </row>
    <row r="8" spans="1:15">
      <c r="A8" t="s">
        <v>196</v>
      </c>
      <c r="C8" t="s">
        <v>79</v>
      </c>
      <c r="E8" s="6" t="s">
        <v>56</v>
      </c>
      <c r="G8" s="88" t="s">
        <v>30</v>
      </c>
      <c r="I8" s="88" t="s">
        <v>77</v>
      </c>
      <c r="K8" s="89" t="s">
        <v>126</v>
      </c>
    </row>
    <row r="9" spans="1:15">
      <c r="A9" t="s">
        <v>197</v>
      </c>
      <c r="C9" t="s">
        <v>271</v>
      </c>
      <c r="E9" s="6" t="s">
        <v>57</v>
      </c>
      <c r="G9" s="88" t="s">
        <v>31</v>
      </c>
      <c r="I9" s="88" t="s">
        <v>79</v>
      </c>
      <c r="K9" s="89" t="s">
        <v>127</v>
      </c>
    </row>
    <row r="10" spans="1:15">
      <c r="E10" s="6"/>
      <c r="G10" s="88" t="s">
        <v>32</v>
      </c>
      <c r="I10" s="88" t="s">
        <v>80</v>
      </c>
      <c r="K10" s="89" t="s">
        <v>128</v>
      </c>
    </row>
    <row r="11" spans="1:15">
      <c r="G11" s="88" t="s">
        <v>33</v>
      </c>
      <c r="I11" s="88" t="s">
        <v>81</v>
      </c>
      <c r="K11" s="89" t="s">
        <v>129</v>
      </c>
    </row>
    <row r="12" spans="1:15">
      <c r="I12" s="88"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dimension ref="A1:E46"/>
  <sheetViews>
    <sheetView workbookViewId="0">
      <selection activeCell="G12" sqref="G12"/>
    </sheetView>
  </sheetViews>
  <sheetFormatPr defaultRowHeight="15"/>
  <cols>
    <col min="1" max="1" width="10.42578125" style="2" customWidth="1"/>
    <col min="2" max="2" width="34.85546875" style="2" customWidth="1"/>
    <col min="3" max="3" width="2" style="2" customWidth="1"/>
    <col min="4" max="4" width="10.42578125" style="2" customWidth="1"/>
    <col min="5" max="5" width="34.85546875" style="2" customWidth="1"/>
    <col min="6" max="16384" width="9.140625" style="2"/>
  </cols>
  <sheetData>
    <row r="1" spans="1:5" ht="19.5" thickBot="1">
      <c r="A1" s="117" t="s">
        <v>198</v>
      </c>
      <c r="B1" s="118"/>
    </row>
    <row r="2" spans="1:5" ht="18.75">
      <c r="A2" s="41"/>
      <c r="B2" s="41"/>
    </row>
    <row r="3" spans="1:5">
      <c r="A3" s="119" t="s">
        <v>24</v>
      </c>
      <c r="B3" s="119"/>
      <c r="C3" s="119"/>
      <c r="D3" s="119"/>
      <c r="E3" s="119"/>
    </row>
    <row r="4" spans="1:5" ht="15" customHeight="1">
      <c r="A4" s="42" t="s">
        <v>25</v>
      </c>
      <c r="B4" s="120" t="s">
        <v>209</v>
      </c>
      <c r="C4" s="120"/>
      <c r="D4" s="120"/>
      <c r="E4" s="120"/>
    </row>
    <row r="5" spans="1:5" ht="45" customHeight="1">
      <c r="A5" s="53" t="s">
        <v>26</v>
      </c>
      <c r="B5" s="120" t="s">
        <v>210</v>
      </c>
      <c r="C5" s="120"/>
      <c r="D5" s="120"/>
      <c r="E5" s="120"/>
    </row>
    <row r="6" spans="1:5" ht="30" customHeight="1">
      <c r="A6" s="53" t="s">
        <v>27</v>
      </c>
      <c r="B6" s="120" t="s">
        <v>211</v>
      </c>
      <c r="C6" s="120"/>
      <c r="D6" s="120"/>
      <c r="E6" s="120"/>
    </row>
    <row r="7" spans="1:5" ht="15" customHeight="1">
      <c r="A7" s="42" t="s">
        <v>28</v>
      </c>
      <c r="B7" s="120" t="s">
        <v>212</v>
      </c>
      <c r="C7" s="120"/>
      <c r="D7" s="120"/>
      <c r="E7" s="120"/>
    </row>
    <row r="9" spans="1:5">
      <c r="A9" s="119" t="s">
        <v>47</v>
      </c>
      <c r="B9" s="119"/>
      <c r="C9" s="119"/>
      <c r="D9" s="119"/>
    </row>
    <row r="10" spans="1:5">
      <c r="A10" s="54" t="s">
        <v>50</v>
      </c>
      <c r="B10" s="121" t="s">
        <v>199</v>
      </c>
      <c r="C10" s="121"/>
      <c r="D10" s="121"/>
    </row>
    <row r="11" spans="1:5">
      <c r="A11" s="54" t="s">
        <v>51</v>
      </c>
      <c r="B11" s="121" t="s">
        <v>200</v>
      </c>
      <c r="C11" s="121"/>
      <c r="D11" s="121"/>
    </row>
    <row r="12" spans="1:5">
      <c r="A12" s="54" t="s">
        <v>52</v>
      </c>
      <c r="B12" s="121" t="s">
        <v>201</v>
      </c>
      <c r="C12" s="121"/>
      <c r="D12" s="121"/>
    </row>
    <row r="13" spans="1:5">
      <c r="A13" s="54" t="s">
        <v>53</v>
      </c>
      <c r="B13" s="121" t="s">
        <v>202</v>
      </c>
      <c r="C13" s="121"/>
      <c r="D13" s="121"/>
    </row>
    <row r="14" spans="1:5">
      <c r="A14" s="54" t="s">
        <v>54</v>
      </c>
      <c r="B14" s="121" t="s">
        <v>203</v>
      </c>
      <c r="C14" s="121"/>
      <c r="D14" s="121"/>
    </row>
    <row r="15" spans="1:5">
      <c r="A15" s="54" t="s">
        <v>55</v>
      </c>
      <c r="B15" s="121" t="s">
        <v>204</v>
      </c>
      <c r="C15" s="121"/>
      <c r="D15" s="121"/>
    </row>
    <row r="16" spans="1:5">
      <c r="A16" s="54" t="s">
        <v>56</v>
      </c>
      <c r="B16" s="121" t="s">
        <v>205</v>
      </c>
      <c r="C16" s="121"/>
      <c r="D16" s="121"/>
    </row>
    <row r="17" spans="1:5">
      <c r="A17" s="54" t="s">
        <v>57</v>
      </c>
      <c r="B17" s="121" t="s">
        <v>206</v>
      </c>
      <c r="C17" s="121"/>
      <c r="D17" s="121"/>
    </row>
    <row r="18" spans="1:5">
      <c r="A18" s="55"/>
    </row>
    <row r="19" spans="1:5">
      <c r="A19" s="123" t="s">
        <v>213</v>
      </c>
      <c r="B19" s="123"/>
      <c r="C19" s="123"/>
      <c r="D19" s="123"/>
      <c r="E19" s="123"/>
    </row>
    <row r="20" spans="1:5">
      <c r="A20" s="124" t="s">
        <v>214</v>
      </c>
      <c r="B20" s="124"/>
      <c r="C20" s="124"/>
      <c r="D20" s="124"/>
      <c r="E20" s="124"/>
    </row>
    <row r="21" spans="1:5">
      <c r="A21" s="42">
        <v>100</v>
      </c>
      <c r="B21" s="42" t="s">
        <v>215</v>
      </c>
      <c r="C21" s="122"/>
      <c r="D21" s="42">
        <v>145</v>
      </c>
      <c r="E21" s="42" t="s">
        <v>216</v>
      </c>
    </row>
    <row r="22" spans="1:5">
      <c r="A22" s="42">
        <v>101</v>
      </c>
      <c r="B22" s="42" t="s">
        <v>217</v>
      </c>
      <c r="C22" s="122"/>
      <c r="D22" s="42">
        <v>150</v>
      </c>
      <c r="E22" s="42" t="s">
        <v>218</v>
      </c>
    </row>
    <row r="23" spans="1:5">
      <c r="A23" s="42">
        <v>103</v>
      </c>
      <c r="B23" s="42" t="s">
        <v>219</v>
      </c>
      <c r="C23" s="122"/>
      <c r="D23" s="42">
        <v>160</v>
      </c>
      <c r="E23" s="42" t="s">
        <v>220</v>
      </c>
    </row>
    <row r="24" spans="1:5">
      <c r="A24" s="42">
        <v>104</v>
      </c>
      <c r="B24" s="42" t="s">
        <v>221</v>
      </c>
      <c r="C24" s="122"/>
      <c r="D24" s="42">
        <v>161</v>
      </c>
      <c r="E24" s="42" t="s">
        <v>222</v>
      </c>
    </row>
    <row r="25" spans="1:5">
      <c r="A25" s="42">
        <v>105</v>
      </c>
      <c r="B25" s="42" t="s">
        <v>223</v>
      </c>
      <c r="C25" s="122"/>
      <c r="D25" s="42">
        <v>170</v>
      </c>
      <c r="E25" s="42" t="s">
        <v>224</v>
      </c>
    </row>
    <row r="26" spans="1:5">
      <c r="A26" s="42">
        <v>106</v>
      </c>
      <c r="B26" s="42" t="s">
        <v>225</v>
      </c>
      <c r="C26" s="122"/>
      <c r="D26" s="42">
        <v>172</v>
      </c>
      <c r="E26" s="42" t="s">
        <v>226</v>
      </c>
    </row>
    <row r="27" spans="1:5">
      <c r="A27" s="42">
        <v>107</v>
      </c>
      <c r="B27" s="42" t="s">
        <v>227</v>
      </c>
      <c r="C27" s="122"/>
      <c r="D27" s="42">
        <v>173</v>
      </c>
      <c r="E27" s="42" t="s">
        <v>228</v>
      </c>
    </row>
    <row r="28" spans="1:5">
      <c r="A28" s="42">
        <v>110</v>
      </c>
      <c r="B28" s="42" t="s">
        <v>229</v>
      </c>
      <c r="C28" s="122"/>
      <c r="D28" s="42">
        <v>180</v>
      </c>
      <c r="E28" s="42" t="s">
        <v>230</v>
      </c>
    </row>
    <row r="29" spans="1:5">
      <c r="A29" s="42">
        <v>120</v>
      </c>
      <c r="B29" s="42" t="s">
        <v>231</v>
      </c>
      <c r="C29" s="122"/>
      <c r="D29" s="42">
        <v>190</v>
      </c>
      <c r="E29" s="42" t="s">
        <v>232</v>
      </c>
    </row>
    <row r="30" spans="1:5">
      <c r="A30" s="42">
        <v>130</v>
      </c>
      <c r="B30" s="42" t="s">
        <v>233</v>
      </c>
      <c r="C30" s="122"/>
      <c r="D30" s="42">
        <v>192</v>
      </c>
      <c r="E30" s="42" t="s">
        <v>234</v>
      </c>
    </row>
    <row r="31" spans="1:5">
      <c r="A31" s="42">
        <v>140</v>
      </c>
      <c r="B31" s="42" t="s">
        <v>235</v>
      </c>
      <c r="C31" s="122"/>
      <c r="D31" s="125"/>
      <c r="E31" s="126"/>
    </row>
    <row r="33" spans="1:5">
      <c r="A33" s="124" t="s">
        <v>236</v>
      </c>
      <c r="B33" s="124"/>
      <c r="C33" s="124"/>
      <c r="D33" s="124"/>
      <c r="E33" s="124"/>
    </row>
    <row r="34" spans="1:5">
      <c r="A34" s="42">
        <v>300</v>
      </c>
      <c r="B34" s="42" t="s">
        <v>237</v>
      </c>
      <c r="C34" s="122"/>
      <c r="D34" s="42">
        <v>361</v>
      </c>
      <c r="E34" s="42" t="s">
        <v>238</v>
      </c>
    </row>
    <row r="35" spans="1:5">
      <c r="A35" s="42">
        <v>301</v>
      </c>
      <c r="B35" s="42" t="s">
        <v>239</v>
      </c>
      <c r="C35" s="122"/>
      <c r="D35" s="42">
        <v>370</v>
      </c>
      <c r="E35" s="42" t="s">
        <v>240</v>
      </c>
    </row>
    <row r="36" spans="1:5">
      <c r="A36" s="42">
        <v>302</v>
      </c>
      <c r="B36" s="42" t="s">
        <v>241</v>
      </c>
      <c r="C36" s="122"/>
      <c r="D36" s="42">
        <v>400</v>
      </c>
      <c r="E36" s="42" t="s">
        <v>242</v>
      </c>
    </row>
    <row r="37" spans="1:5">
      <c r="A37" s="42">
        <v>303</v>
      </c>
      <c r="B37" s="42" t="s">
        <v>243</v>
      </c>
      <c r="C37" s="122"/>
      <c r="D37" s="42">
        <v>410</v>
      </c>
      <c r="E37" s="42" t="s">
        <v>244</v>
      </c>
    </row>
    <row r="38" spans="1:5">
      <c r="A38" s="42">
        <v>306</v>
      </c>
      <c r="B38" s="42" t="s">
        <v>245</v>
      </c>
      <c r="C38" s="122"/>
      <c r="D38" s="42">
        <v>430</v>
      </c>
      <c r="E38" s="42" t="s">
        <v>246</v>
      </c>
    </row>
    <row r="39" spans="1:5">
      <c r="A39" s="42">
        <v>307</v>
      </c>
      <c r="B39" s="42" t="s">
        <v>247</v>
      </c>
      <c r="C39" s="122"/>
      <c r="D39" s="42">
        <v>500</v>
      </c>
      <c r="E39" s="42" t="s">
        <v>248</v>
      </c>
    </row>
    <row r="40" spans="1:5">
      <c r="A40" s="42">
        <v>314</v>
      </c>
      <c r="B40" s="42" t="s">
        <v>249</v>
      </c>
      <c r="C40" s="122"/>
      <c r="D40" s="42">
        <v>501</v>
      </c>
      <c r="E40" s="42" t="s">
        <v>250</v>
      </c>
    </row>
    <row r="41" spans="1:5">
      <c r="A41" s="42">
        <v>315</v>
      </c>
      <c r="B41" s="42" t="s">
        <v>251</v>
      </c>
      <c r="C41" s="122"/>
      <c r="D41" s="42">
        <v>502</v>
      </c>
      <c r="E41" s="42" t="s">
        <v>252</v>
      </c>
    </row>
    <row r="42" spans="1:5">
      <c r="A42" s="42">
        <v>320</v>
      </c>
      <c r="B42" s="42" t="s">
        <v>253</v>
      </c>
      <c r="C42" s="122"/>
      <c r="D42" s="42">
        <v>800</v>
      </c>
      <c r="E42" s="42" t="s">
        <v>254</v>
      </c>
    </row>
    <row r="43" spans="1:5">
      <c r="A43" s="42">
        <v>340</v>
      </c>
      <c r="B43" s="42" t="s">
        <v>255</v>
      </c>
      <c r="C43" s="122"/>
      <c r="D43" s="42">
        <v>810</v>
      </c>
      <c r="E43" s="42" t="s">
        <v>256</v>
      </c>
    </row>
    <row r="44" spans="1:5">
      <c r="A44" s="42">
        <v>350</v>
      </c>
      <c r="B44" s="42" t="s">
        <v>257</v>
      </c>
      <c r="C44" s="122"/>
      <c r="D44" s="42">
        <v>820</v>
      </c>
      <c r="E44" s="42" t="s">
        <v>258</v>
      </c>
    </row>
    <row r="45" spans="1:5">
      <c r="A45" s="42">
        <v>352</v>
      </c>
      <c r="B45" s="42" t="s">
        <v>259</v>
      </c>
      <c r="C45" s="122"/>
      <c r="D45" s="42">
        <v>823</v>
      </c>
      <c r="E45" s="42" t="s">
        <v>260</v>
      </c>
    </row>
    <row r="46" spans="1:5">
      <c r="A46" s="42">
        <v>360</v>
      </c>
      <c r="B46" s="42" t="s">
        <v>261</v>
      </c>
      <c r="C46" s="122"/>
      <c r="D46" s="122"/>
      <c r="E46" s="122"/>
    </row>
  </sheetData>
  <sheetProtection selectLockedCells="1" selectUnlockedCells="1"/>
  <mergeCells count="22">
    <mergeCell ref="C34:C46"/>
    <mergeCell ref="D46:E46"/>
    <mergeCell ref="A19:E19"/>
    <mergeCell ref="A20:E20"/>
    <mergeCell ref="C21:C31"/>
    <mergeCell ref="D31:E31"/>
    <mergeCell ref="A33:E33"/>
    <mergeCell ref="B13:D13"/>
    <mergeCell ref="B14:D14"/>
    <mergeCell ref="B15:D15"/>
    <mergeCell ref="B16:D16"/>
    <mergeCell ref="B17:D17"/>
    <mergeCell ref="B7:E7"/>
    <mergeCell ref="A9:D9"/>
    <mergeCell ref="B10:D10"/>
    <mergeCell ref="B11:D11"/>
    <mergeCell ref="B12:D12"/>
    <mergeCell ref="A1:B1"/>
    <mergeCell ref="A3:E3"/>
    <mergeCell ref="B4:E4"/>
    <mergeCell ref="B5:E5"/>
    <mergeCell ref="B6:E6"/>
  </mergeCells>
  <pageMargins left="0.7" right="0.7" top="0.75" bottom="0.75" header="0.3" footer="0.3"/>
  <ignoredErrors>
    <ignoredError sqref="A10:A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Introduction</vt:lpstr>
      <vt:lpstr>Instructions</vt:lpstr>
      <vt:lpstr>Audit Tool</vt:lpstr>
      <vt:lpstr>Recommendations</vt:lpstr>
      <vt:lpstr>Sheet3</vt:lpstr>
      <vt:lpstr>Definitions</vt:lpstr>
      <vt:lpstr>Answer1</vt:lpstr>
      <vt:lpstr>Answer10</vt:lpstr>
      <vt:lpstr>Answer11</vt:lpstr>
      <vt:lpstr>Answer12</vt:lpstr>
      <vt:lpstr>Answer13</vt:lpstr>
      <vt:lpstr>Answer2</vt:lpstr>
      <vt:lpstr>Answer3</vt:lpstr>
      <vt:lpstr>Answer4</vt:lpstr>
      <vt:lpstr>Answer5</vt:lpstr>
      <vt:lpstr>Answer6</vt:lpstr>
      <vt:lpstr>Answer7</vt:lpstr>
      <vt:lpstr>Answer8</vt:lpstr>
      <vt:lpstr>Answer9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2013-06-07T13:50:43Z</dcterms:created>
  <dcterms:modified xsi:type="dcterms:W3CDTF">2014-11-12T15:43:16Z</dcterms:modified>
</cp:coreProperties>
</file>